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paul\Downloads\"/>
    </mc:Choice>
  </mc:AlternateContent>
  <xr:revisionPtr revIDLastSave="0" documentId="13_ncr:1_{2A9315BF-AF8D-4F92-923D-64B29C22239C}" xr6:coauthVersionLast="47" xr6:coauthVersionMax="47" xr10:uidLastSave="{00000000-0000-0000-0000-000000000000}"/>
  <bookViews>
    <workbookView xWindow="1215" yWindow="1215" windowWidth="24975" windowHeight="13980" tabRatio="500" activeTab="1" xr2:uid="{00000000-000D-0000-FFFF-FFFF00000000}"/>
  </bookViews>
  <sheets>
    <sheet name="Summary" sheetId="1" r:id="rId1"/>
    <sheet name="Calculator" sheetId="2" r:id="rId2"/>
    <sheet name="Prices&gt;&gt;" sheetId="13" r:id="rId3"/>
    <sheet name="Cocktails" sheetId="3" r:id="rId4"/>
    <sheet name="Mocktails" sheetId="4" r:id="rId5"/>
    <sheet name="Beer &amp; Cider" sheetId="5" r:id="rId6"/>
    <sheet name="Wine" sheetId="6" r:id="rId7"/>
    <sheet name="Spirits" sheetId="7" r:id="rId8"/>
    <sheet name="Low &amp; No Alcohol" sheetId="8" r:id="rId9"/>
    <sheet name="Soft Drinks &amp; Mixers" sheetId="9" r:id="rId10"/>
    <sheet name="Hot Drinks" sheetId="10" r:id="rId11"/>
    <sheet name="Iced Drinks" sheetId="11" r:id="rId12"/>
    <sheet name="Snacks &amp; Ice Cream" sheetId="12" r:id="rId13"/>
  </sheets>
  <definedNames>
    <definedName name="_xlnm._FilterDatabase" localSheetId="5" hidden="1">'Beer &amp; Cider'!$A$4:$D$13</definedName>
    <definedName name="_xlnm._FilterDatabase" localSheetId="1" hidden="1">Calculator!$C$1:$C$69</definedName>
    <definedName name="_xlnm._FilterDatabase" localSheetId="3" hidden="1">Cocktails!$A$4:$D$13</definedName>
    <definedName name="_xlnm._FilterDatabase" localSheetId="10" hidden="1">'Hot Drinks'!$A$4:$D$18</definedName>
    <definedName name="_xlnm._FilterDatabase" localSheetId="11" hidden="1">'Iced Drinks'!$A$4:$D$16</definedName>
    <definedName name="_xlnm._FilterDatabase" localSheetId="8" hidden="1">'Low &amp; No Alcohol'!$A$4:$E$9</definedName>
    <definedName name="_xlnm._FilterDatabase" localSheetId="4" hidden="1">Mocktails!$A$4:$D$8</definedName>
    <definedName name="_xlnm._FilterDatabase" localSheetId="12" hidden="1">'Snacks &amp; Ice Cream'!$A$4:$C$13</definedName>
    <definedName name="_xlnm._FilterDatabase" localSheetId="9" hidden="1">'Soft Drinks &amp; Mixers'!$A$4:$D$16</definedName>
    <definedName name="_xlnm._FilterDatabase" localSheetId="7" hidden="1">Spirits!$A$4:$E$36</definedName>
    <definedName name="_xlnm._FilterDatabase" localSheetId="6" hidden="1">Wine!$A$4:$E$32</definedName>
    <definedName name="adults_in_cabin">Calculator!$H$5</definedName>
    <definedName name="Daily_rate_after_discount">Calculator!$H$19</definedName>
    <definedName name="number_of_nights">Calculator!$H$4</definedName>
    <definedName name="prebook_discount">Calculator!$H$16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4" i="1" l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D68" i="2"/>
  <c r="D67" i="2"/>
  <c r="D66" i="2"/>
  <c r="D65" i="2"/>
  <c r="D64" i="2"/>
  <c r="D63" i="2"/>
  <c r="D61" i="2"/>
  <c r="D60" i="2"/>
  <c r="D59" i="2"/>
  <c r="D58" i="2"/>
  <c r="D57" i="2"/>
  <c r="D56" i="2"/>
  <c r="D55" i="2"/>
  <c r="D54" i="2"/>
  <c r="D53" i="2"/>
  <c r="D52" i="2"/>
  <c r="D51" i="2"/>
  <c r="D49" i="2"/>
  <c r="D48" i="2"/>
  <c r="D47" i="2"/>
  <c r="D46" i="2"/>
  <c r="D45" i="2"/>
  <c r="D44" i="2"/>
  <c r="D43" i="2"/>
  <c r="D42" i="2"/>
  <c r="D41" i="2"/>
  <c r="D39" i="2"/>
  <c r="D38" i="2"/>
  <c r="D37" i="2"/>
  <c r="D35" i="2"/>
  <c r="D34" i="2"/>
  <c r="D33" i="2"/>
  <c r="H32" i="2"/>
  <c r="D32" i="2"/>
  <c r="D31" i="2"/>
  <c r="D30" i="2"/>
  <c r="D28" i="2"/>
  <c r="D27" i="2"/>
  <c r="D26" i="2"/>
  <c r="D25" i="2"/>
  <c r="D24" i="2"/>
  <c r="D23" i="2"/>
  <c r="D22" i="2"/>
  <c r="D21" i="2"/>
  <c r="D20" i="2"/>
  <c r="D19" i="2"/>
  <c r="H18" i="2"/>
  <c r="H19" i="2" s="1"/>
  <c r="D18" i="2"/>
  <c r="D17" i="2"/>
  <c r="H16" i="2"/>
  <c r="D16" i="2"/>
  <c r="D14" i="2"/>
  <c r="D13" i="2"/>
  <c r="D12" i="2"/>
  <c r="D11" i="2"/>
  <c r="D9" i="2"/>
  <c r="D7" i="2"/>
  <c r="D6" i="2"/>
  <c r="H33" i="2" l="1"/>
  <c r="H22" i="2" s="1"/>
  <c r="H24" i="2" s="1"/>
  <c r="H25" i="2" s="1"/>
  <c r="D69" i="2"/>
  <c r="H27" i="2" s="1"/>
  <c r="H23" i="2"/>
  <c r="H2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A6" authorId="0" shapeId="0" xr:uid="{00000000-0006-0000-0100-000001000000}">
      <text>
        <r>
          <rPr>
            <sz val="10"/>
            <rFont val="Arial"/>
            <family val="2"/>
          </rPr>
          <t>Drinks at £8.50:
• Margarita  [C, D]
• Mai Tai  [C, D]
• The Original Mojito  [C, D]
• Pink Gin Spritz  [C, D]
• Pimm's No1  [C, D]
• Strawberry Daiquiri  [C, D]
• Piña Colada  [C, D]</t>
        </r>
      </text>
    </comment>
    <comment ref="A7" authorId="0" shapeId="0" xr:uid="{00000000-0006-0000-0100-000002000000}">
      <text>
        <r>
          <rPr>
            <sz val="10"/>
            <rFont val="Arial"/>
            <family val="2"/>
          </rPr>
          <t>Drinks at £9.50:
• Aperol Spritz  [D]
• Sunset Cooler  [D]</t>
        </r>
      </text>
    </comment>
    <comment ref="A9" authorId="0" shapeId="0" xr:uid="{00000000-0006-0000-0100-000003000000}">
      <text>
        <r>
          <rPr>
            <sz val="10"/>
            <rFont val="Arial"/>
            <family val="2"/>
          </rPr>
          <t>Drinks at £4.50:
• Paradise Punch  [A, C, D]
• Raspberry &amp; Almond Bakewell  [A, C, D]
• Apple &amp; Elderflower Nojito  [A, C, D]
• No-lada  [A, C, D]</t>
        </r>
      </text>
    </comment>
    <comment ref="A11" authorId="0" shapeId="0" xr:uid="{00000000-0006-0000-0100-000004000000}">
      <text>
        <r>
          <rPr>
            <sz val="10"/>
            <rFont val="Arial"/>
            <family val="2"/>
          </rPr>
          <t>Drinks at £5.55:
• Corona 4.5% (355ml)  [C, D]
• Budweiser 4.8% (330ml)  [C, D]
• Estrella Damm Daura GF 5.4% (330ml)  [C, D]
• BrewDog Punk IPA 5.4% (330ml)  [C, D]</t>
        </r>
      </text>
    </comment>
    <comment ref="A12" authorId="0" shapeId="0" xr:uid="{00000000-0006-0000-0100-000005000000}">
      <text>
        <r>
          <rPr>
            <sz val="10"/>
            <rFont val="Arial"/>
            <family val="2"/>
          </rPr>
          <t>Drinks at £5.85:
• Sharp's Doom Bar 4.3% (500ml)  [C, D]
• Guinness Draught Can 4.2% (440ml)  [C, D]
• Crabbie's Alcoholic Ginger Beer 4.0% (500ml)  [C, D]</t>
        </r>
      </text>
    </comment>
    <comment ref="A13" authorId="0" shapeId="0" xr:uid="{00000000-0006-0000-0100-000006000000}">
      <text>
        <r>
          <rPr>
            <sz val="10"/>
            <rFont val="Arial"/>
            <family val="2"/>
          </rPr>
          <t>Drinks at £5.95:
• Beer on tap (Pint)  [C, D]</t>
        </r>
      </text>
    </comment>
    <comment ref="A14" authorId="0" shapeId="0" xr:uid="{00000000-0006-0000-0100-000007000000}">
      <text>
        <r>
          <rPr>
            <sz val="10"/>
            <rFont val="Arial"/>
            <family val="2"/>
          </rPr>
          <t>Drinks at £6.10:
• Kopparberg Strawberry &amp; Lime 4.0% (500ml)  [C, D]</t>
        </r>
      </text>
    </comment>
    <comment ref="A16" authorId="0" shapeId="0" xr:uid="{00000000-0006-0000-0100-000008000000}">
      <text>
        <r>
          <rPr>
            <sz val="10"/>
            <rFont val="Arial"/>
            <family val="2"/>
          </rPr>
          <t>Drinks at £6.50:
• The Bon Viveur White (175ml)  [C, D]
• The Bon Viveur Rosé (175ml)  [C, D]
• The Bon Viveur Red (175ml)  [C, D]</t>
        </r>
      </text>
    </comment>
    <comment ref="A17" authorId="0" shapeId="0" xr:uid="{00000000-0006-0000-0100-000009000000}">
      <text>
        <r>
          <rPr>
            <sz val="10"/>
            <rFont val="Arial"/>
            <family val="2"/>
          </rPr>
          <t>Drinks at £7.50:
• Prosecco (125ml)  [C, D]
• Unwooded Chardonnay (175ml)  [C, D]
• Zinfandel Rosé (175ml)  [C, D]
• Cabernet Sauvignon (175ml)  [C, D]
• Shiraz/Cabernet (175ml)  [C, D]
• Merlot (175ml)  [C, D]</t>
        </r>
      </text>
    </comment>
    <comment ref="A18" authorId="0" shapeId="0" xr:uid="{00000000-0006-0000-0100-00000A000000}">
      <text>
        <r>
          <rPr>
            <sz val="10"/>
            <rFont val="Arial"/>
            <family val="2"/>
          </rPr>
          <t>Drinks at £7.75:
• Pinot Grigio (175ml)  [C, D]</t>
        </r>
      </text>
    </comment>
    <comment ref="A19" authorId="0" shapeId="0" xr:uid="{00000000-0006-0000-0100-00000B000000}">
      <text>
        <r>
          <rPr>
            <sz val="10"/>
            <rFont val="Arial"/>
            <family val="2"/>
          </rPr>
          <t>Drinks at £7.95:
• Sauvignon Blanc (175ml)  [C, D]
• Malbec (175ml)  [C, D]</t>
        </r>
      </text>
    </comment>
    <comment ref="A20" authorId="0" shapeId="0" xr:uid="{00000000-0006-0000-0100-00000C000000}">
      <text>
        <r>
          <rPr>
            <sz val="10"/>
            <rFont val="Arial"/>
            <family val="2"/>
          </rPr>
          <t>Drinks at £8.50:
• The Bon Viveur White (250ml)  [D]
• The Bon Viveur Rosé (250ml)  [D]
• The Bon Viveur Red (250ml)  [D]</t>
        </r>
      </text>
    </comment>
    <comment ref="A21" authorId="0" shapeId="0" xr:uid="{00000000-0006-0000-0100-00000D000000}">
      <text>
        <r>
          <rPr>
            <sz val="10"/>
            <rFont val="Arial"/>
            <family val="2"/>
          </rPr>
          <t>Drinks at £9.50:
• Unwooded Chardonnay (250ml)  [D]
• Zinfandel Rosé (250ml)  [D]
• Cabernet Sauvignon (250ml)  [D]
• Shiraz/Cabernet (250ml)  [D]
• Merlot (250ml)  [D]</t>
        </r>
      </text>
    </comment>
    <comment ref="A22" authorId="0" shapeId="0" xr:uid="{00000000-0006-0000-0100-00000E000000}">
      <text>
        <r>
          <rPr>
            <sz val="10"/>
            <rFont val="Arial"/>
            <family val="2"/>
          </rPr>
          <t>Drinks at £9.75:
• Pinot Grigio (250ml)  [D]</t>
        </r>
      </text>
    </comment>
    <comment ref="A23" authorId="0" shapeId="0" xr:uid="{00000000-0006-0000-0100-00000F000000}">
      <text>
        <r>
          <rPr>
            <sz val="10"/>
            <rFont val="Arial"/>
            <family val="2"/>
          </rPr>
          <t>Drinks at £9.95:
• Lanson Le Black Réserve Brut NV (125ml)  [not in any package]</t>
        </r>
      </text>
    </comment>
    <comment ref="A24" authorId="0" shapeId="0" xr:uid="{00000000-0006-0000-0100-000010000000}">
      <text>
        <r>
          <rPr>
            <sz val="10"/>
            <rFont val="Arial"/>
            <family val="2"/>
          </rPr>
          <t>Drinks at £10.15:
• Lanson Le Rosé Création Brut NV (125ml)  [not in any package]</t>
        </r>
      </text>
    </comment>
    <comment ref="A25" authorId="0" shapeId="0" xr:uid="{00000000-0006-0000-0100-000011000000}">
      <text>
        <r>
          <rPr>
            <sz val="10"/>
            <rFont val="Arial"/>
            <family val="2"/>
          </rPr>
          <t>Drinks at £10.75:
• Sauvignon Blanc (250ml)  [D]
• Malbec (250ml)  [D]</t>
        </r>
      </text>
    </comment>
    <comment ref="A26" authorId="0" shapeId="0" xr:uid="{00000000-0006-0000-0100-000012000000}">
      <text>
        <r>
          <rPr>
            <sz val="10"/>
            <rFont val="Arial"/>
            <family val="2"/>
          </rPr>
          <t>Drinks at £27.00:
• Prosecco (Bottle)  [not in any package]</t>
        </r>
      </text>
    </comment>
    <comment ref="A27" authorId="0" shapeId="0" xr:uid="{00000000-0006-0000-0100-000013000000}">
      <text>
        <r>
          <rPr>
            <sz val="10"/>
            <rFont val="Arial"/>
            <family val="2"/>
          </rPr>
          <t>Drinks at £49.50:
• Lanson Le Black Réserve Brut NV (Bottle)  [not in any package]</t>
        </r>
      </text>
    </comment>
    <comment ref="A28" authorId="0" shapeId="0" xr:uid="{00000000-0006-0000-0100-000014000000}">
      <text>
        <r>
          <rPr>
            <sz val="10"/>
            <rFont val="Arial"/>
            <family val="2"/>
          </rPr>
          <t>Drinks at £52.50:
• Lanson Le Rosé Création Brut NV (Bottle)  [not in any package]</t>
        </r>
      </text>
    </comment>
    <comment ref="A30" authorId="0" shapeId="0" xr:uid="{00000000-0006-0000-0100-000015000000}">
      <text>
        <r>
          <rPr>
            <sz val="10"/>
            <rFont val="Arial"/>
            <family val="2"/>
          </rPr>
          <t>Drinks at £4.80:
• Bell's Whisky 40% (25ml)  [C, D]
• Jameson Irish Whiskey 40% (25ml)  [C, D]
• Smirnoff Red Label Vodka 40% (25ml)  [C, D]
• Gordon's Gin 37.5% (25ml)  [C, D]
• Bacardi Carta Blanca Rum 37.5% (25ml)  [C, D]
• Captain Morgan Dark Rum 40% (25ml)  [C, D]
• Captain Morgan Spiced Rum 37% (25ml)  [C, D]</t>
        </r>
      </text>
    </comment>
    <comment ref="A31" authorId="0" shapeId="0" xr:uid="{00000000-0006-0000-0100-000016000000}">
      <text>
        <r>
          <rPr>
            <sz val="10"/>
            <rFont val="Arial"/>
            <family val="2"/>
          </rPr>
          <t>Drinks at £4.95:
• Jack Daniel's 40% (25ml)  [C, D]
• Bombay Sapphire Gin 47% (25ml)  [C, D]
• Gordon's Pink Gin 37.5% (25ml)  [C, D]</t>
        </r>
      </text>
    </comment>
    <comment ref="A32" authorId="0" shapeId="0" xr:uid="{00000000-0006-0000-0100-000017000000}">
      <text>
        <r>
          <rPr>
            <sz val="10"/>
            <rFont val="Arial"/>
            <family val="2"/>
          </rPr>
          <t>Drinks at £5.15:
• Golden Tide Rum 40% (P&amp;O exclusive) (25ml)  [C, D]
• Marabelle Gin 42% (P&amp;O exclusive) (25ml)  [C, D]
• Marabelle Gin Mediterranean 42% (P&amp;O exclusive) (25ml)  [C, D]
• Johnnie Walker Black Label 40% (25ml)  [D]
• Grey Goose Vodka 40% (25ml)  [D]
• Mount Gay Eclipse Rum 40% (25ml)  [C, D]</t>
        </r>
      </text>
    </comment>
    <comment ref="A33" authorId="0" shapeId="0" xr:uid="{00000000-0006-0000-0100-000018000000}">
      <text>
        <r>
          <rPr>
            <sz val="10"/>
            <rFont val="Arial"/>
            <family val="2"/>
          </rPr>
          <t>Drinks at £7.30:
• Bell's Whisky 40% (50ml)  [D]
• Jameson Irish Whiskey 40% (50ml)  [C, D]
• Smirnoff Red Label Vodka 40% (50ml)  [D]
• Gordon's Gin 37.5% (50ml)  [D]
• Bacardi Carta Blanca Rum 37.5% (50ml)  [D]
• Captain Morgan Dark Rum 40% (50ml)  [D]
• Captain Morgan Spiced Rum 37% (50ml)  [D]</t>
        </r>
      </text>
    </comment>
    <comment ref="A34" authorId="0" shapeId="0" xr:uid="{00000000-0006-0000-0100-000019000000}">
      <text>
        <r>
          <rPr>
            <sz val="10"/>
            <rFont val="Arial"/>
            <family val="2"/>
          </rPr>
          <t>Drinks at £7.45:
• Jack Daniel's 40% (50ml)  [D]
• Bombay Sapphire Gin 47% (50ml)  [D]
• Gordon's Pink Gin 37.5% (50ml)  [D]</t>
        </r>
      </text>
    </comment>
    <comment ref="A35" authorId="0" shapeId="0" xr:uid="{00000000-0006-0000-0100-00001A000000}">
      <text>
        <r>
          <rPr>
            <sz val="10"/>
            <rFont val="Arial"/>
            <family val="2"/>
          </rPr>
          <t>Drinks at £7.65:
• Golden Tide Rum 40% (P&amp;O exclusive) (50ml)  [D]
• Marabelle Gin 42% (P&amp;O exclusive) (50ml)  [D]
• Marabelle Gin Mediterranean 42% (P&amp;O exclusive) (50ml)  [D]
• Johnnie Walker Black Label 40% (50ml)  [D]
• Grey Goose Vodka 40% (50ml)  [D]
• Mount Gay Eclipse Rum 40% (50ml)  [D]</t>
        </r>
      </text>
    </comment>
    <comment ref="A37" authorId="0" shapeId="0" xr:uid="{00000000-0006-0000-0100-00001B000000}">
      <text>
        <r>
          <rPr>
            <sz val="10"/>
            <rFont val="Arial"/>
            <family val="2"/>
          </rPr>
          <t>Drinks at £4.50:
• Heineken 0.0 0% (330ml)  [A, C, D]</t>
        </r>
      </text>
    </comment>
    <comment ref="A38" authorId="0" shapeId="0" xr:uid="{00000000-0006-0000-0100-00001C000000}">
      <text>
        <r>
          <rPr>
            <sz val="10"/>
            <rFont val="Arial"/>
            <family val="2"/>
          </rPr>
          <t>Drinks at £5.10:
• Kopparberg Alcohol-Free Mixed Fruit 0% (500ml)  [A, C, D]</t>
        </r>
      </text>
    </comment>
    <comment ref="A39" authorId="0" shapeId="0" xr:uid="{00000000-0006-0000-0100-00001D000000}">
      <text>
        <r>
          <rPr>
            <sz val="10"/>
            <rFont val="Arial"/>
            <family val="2"/>
          </rPr>
          <t>Drinks at £7.15:
• New London Light 'First Light' 0% (50ml)  [A, C, D]
• New London Light 'Midnight Sun' 0% (50ml)  [A, C, D]
• Tanqueray Alcohol-Free 0.0 0% (50ml)  [A, C, D]</t>
        </r>
      </text>
    </comment>
    <comment ref="A41" authorId="0" shapeId="0" xr:uid="{00000000-0006-0000-0100-00001E000000}">
      <text>
        <r>
          <rPr>
            <sz val="10"/>
            <rFont val="Arial"/>
            <family val="2"/>
          </rPr>
          <t>Drinks at £2.35:
• Still or Sparkling Water (330ml)  [A, C, D]</t>
        </r>
      </text>
    </comment>
    <comment ref="A42" authorId="0" shapeId="0" xr:uid="{00000000-0006-0000-0100-00001F000000}">
      <text>
        <r>
          <rPr>
            <sz val="10"/>
            <rFont val="Arial"/>
            <family val="2"/>
          </rPr>
          <t>Drinks at £2.95:
• 7UP Free / Tango Mango Sugar Free (330ml)  [A, C, D]</t>
        </r>
      </text>
    </comment>
    <comment ref="A43" authorId="0" shapeId="0" xr:uid="{00000000-0006-0000-0100-000020000000}">
      <text>
        <r>
          <rPr>
            <sz val="10"/>
            <rFont val="Arial"/>
            <family val="2"/>
          </rPr>
          <t>Drinks at £3.00:
• Pepsi / Diet Pepsi / Pepsi Max / R.Whites Lemonade - Regular (Regular)  [R, A, C, D]</t>
        </r>
      </text>
    </comment>
    <comment ref="A44" authorId="0" shapeId="0" xr:uid="{00000000-0006-0000-0100-000021000000}">
      <text>
        <r>
          <rPr>
            <sz val="10"/>
            <rFont val="Arial"/>
            <family val="2"/>
          </rPr>
          <t>Drinks at £3.10:
• Fever-Tree Mixers (200ml)  [A, C, D]</t>
        </r>
      </text>
    </comment>
    <comment ref="A45" authorId="0" shapeId="0" xr:uid="{00000000-0006-0000-0100-000022000000}">
      <text>
        <r>
          <rPr>
            <sz val="10"/>
            <rFont val="Arial"/>
            <family val="2"/>
          </rPr>
          <t>Drinks at £3.25:
• Frobishers Jubilant Juices (250ml)  [A, C, D]</t>
        </r>
      </text>
    </comment>
    <comment ref="A46" authorId="0" shapeId="0" xr:uid="{00000000-0006-0000-0100-000023000000}">
      <text>
        <r>
          <rPr>
            <sz val="10"/>
            <rFont val="Arial"/>
            <family val="2"/>
          </rPr>
          <t>Drinks at £3.50:
• Fentimans Ginger Beer / Elderflower (275ml)  [A, C, D]
• J2O Fruit Blend (275ml)  [A, C, D]
• Appletiser (275ml)  [A, C, D]
• Sanpellegrino Limonata (330ml)  [A, C, D]</t>
        </r>
      </text>
    </comment>
    <comment ref="A47" authorId="0" shapeId="0" xr:uid="{00000000-0006-0000-0100-000024000000}">
      <text>
        <r>
          <rPr>
            <sz val="10"/>
            <rFont val="Arial"/>
            <family val="2"/>
          </rPr>
          <t>Drinks at £3.70:
• Pepsi / Diet Pepsi / Pepsi Max / R.Whites Lemonade - Large (Large)  [R, A, C, D]</t>
        </r>
      </text>
    </comment>
    <comment ref="A48" authorId="0" shapeId="0" xr:uid="{00000000-0006-0000-0100-000025000000}">
      <text>
        <r>
          <rPr>
            <sz val="10"/>
            <rFont val="Arial"/>
            <family val="2"/>
          </rPr>
          <t>Drinks at £4.20:
• Coca-Cola / Diet Coke (330ml)  [D]</t>
        </r>
      </text>
    </comment>
    <comment ref="A49" authorId="0" shapeId="0" xr:uid="{00000000-0006-0000-0100-000026000000}">
      <text>
        <r>
          <rPr>
            <sz val="10"/>
            <rFont val="Arial"/>
            <family val="2"/>
          </rPr>
          <t>Drinks at £4.25:
• Red Bull (250ml)  [A, C, D]</t>
        </r>
      </text>
    </comment>
    <comment ref="A51" authorId="0" shapeId="0" xr:uid="{00000000-0006-0000-0100-000027000000}">
      <text>
        <r>
          <rPr>
            <sz val="10"/>
            <rFont val="Arial"/>
            <family val="2"/>
          </rPr>
          <t>Drinks at £2.30:
• Espresso (Single)  [A, C, D]</t>
        </r>
      </text>
    </comment>
    <comment ref="A52" authorId="0" shapeId="0" xr:uid="{00000000-0006-0000-0100-000028000000}">
      <text>
        <r>
          <rPr>
            <sz val="10"/>
            <rFont val="Arial"/>
            <family val="2"/>
          </rPr>
          <t>Drinks at £2.60:
• Espresso (Double)  [D]</t>
        </r>
      </text>
    </comment>
    <comment ref="A53" authorId="0" shapeId="0" xr:uid="{00000000-0006-0000-0100-000029000000}">
      <text>
        <r>
          <rPr>
            <sz val="10"/>
            <rFont val="Arial"/>
            <family val="2"/>
          </rPr>
          <t>Drinks at £2.65:
• Tea (None)  [A, C, D]</t>
        </r>
      </text>
    </comment>
    <comment ref="A54" authorId="0" shapeId="0" xr:uid="{00000000-0006-0000-0100-00002A000000}">
      <text>
        <r>
          <rPr>
            <sz val="10"/>
            <rFont val="Arial"/>
            <family val="2"/>
          </rPr>
          <t>Drinks at £2.95:
• Americano (Small)  [A, C, D]</t>
        </r>
      </text>
    </comment>
    <comment ref="A55" authorId="0" shapeId="0" xr:uid="{00000000-0006-0000-0100-00002B000000}">
      <text>
        <r>
          <rPr>
            <sz val="10"/>
            <rFont val="Arial"/>
            <family val="2"/>
          </rPr>
          <t>Drinks at £3.25:
• Americano (Medium)  [D]</t>
        </r>
      </text>
    </comment>
    <comment ref="A56" authorId="0" shapeId="0" xr:uid="{00000000-0006-0000-0100-00002C000000}">
      <text>
        <r>
          <rPr>
            <sz val="10"/>
            <rFont val="Arial"/>
            <family val="2"/>
          </rPr>
          <t>Drinks at £3.55:
• Cappuccino (Small)  [A, C, D]
• Latte (Small)  [A, C, D]
• Flat White (Small)  [A, C, D]</t>
        </r>
      </text>
    </comment>
    <comment ref="A57" authorId="0" shapeId="0" xr:uid="{00000000-0006-0000-0100-00002D000000}">
      <text>
        <r>
          <rPr>
            <sz val="10"/>
            <rFont val="Arial"/>
            <family val="2"/>
          </rPr>
          <t>Drinks at £3.65:
• Hot Chocolate (Small)  [A, C, D]</t>
        </r>
      </text>
    </comment>
    <comment ref="A58" authorId="0" shapeId="0" xr:uid="{00000000-0006-0000-0100-00002E000000}">
      <text>
        <r>
          <rPr>
            <sz val="10"/>
            <rFont val="Arial"/>
            <family val="2"/>
          </rPr>
          <t>Drinks at £3.75:
• Mocha (Small)  [A, C, D]</t>
        </r>
      </text>
    </comment>
    <comment ref="A59" authorId="0" shapeId="0" xr:uid="{00000000-0006-0000-0100-00002F000000}">
      <text>
        <r>
          <rPr>
            <sz val="10"/>
            <rFont val="Arial"/>
            <family val="2"/>
          </rPr>
          <t>Drinks at £3.80:
• Cappuccino (Medium)  [D]
• Latte (Medium)  [D]</t>
        </r>
      </text>
    </comment>
    <comment ref="A60" authorId="0" shapeId="0" xr:uid="{00000000-0006-0000-0100-000030000000}">
      <text>
        <r>
          <rPr>
            <sz val="10"/>
            <rFont val="Arial"/>
            <family val="2"/>
          </rPr>
          <t>Drinks at £3.95:
• Hot Chocolate (Medium)  [D]</t>
        </r>
      </text>
    </comment>
    <comment ref="A61" authorId="0" shapeId="0" xr:uid="{00000000-0006-0000-0100-000031000000}">
      <text>
        <r>
          <rPr>
            <sz val="10"/>
            <rFont val="Arial"/>
            <family val="2"/>
          </rPr>
          <t>Drinks at £4.00:
• Mocha (Medium)  [D]</t>
        </r>
      </text>
    </comment>
    <comment ref="A63" authorId="0" shapeId="0" xr:uid="{00000000-0006-0000-0100-000032000000}">
      <text>
        <r>
          <rPr>
            <sz val="10"/>
            <rFont val="Arial"/>
            <family val="2"/>
          </rPr>
          <t>Drinks at £3.55:
• Iced Latte (Small)  [A, C, D]
• Iced Cappuccino (Small)  [A, C, D]</t>
        </r>
      </text>
    </comment>
    <comment ref="A64" authorId="0" shapeId="0" xr:uid="{00000000-0006-0000-0100-000033000000}">
      <text>
        <r>
          <rPr>
            <sz val="10"/>
            <rFont val="Arial"/>
            <family val="2"/>
          </rPr>
          <t>Drinks at £3.80:
• Iced Latte (Medium)  [D]
• Iced Cappuccino (Medium)  [D]</t>
        </r>
      </text>
    </comment>
    <comment ref="A65" authorId="0" shapeId="0" xr:uid="{00000000-0006-0000-0100-000034000000}">
      <text>
        <r>
          <rPr>
            <sz val="10"/>
            <rFont val="Arial"/>
            <family val="2"/>
          </rPr>
          <t>Drinks at £4.05:
• Red Summer Berries Cooler (Small)  [D]
• Mango &amp; Passion Fruit Cooler (Small)  [D]</t>
        </r>
      </text>
    </comment>
    <comment ref="A66" authorId="0" shapeId="0" xr:uid="{00000000-0006-0000-0100-000035000000}">
      <text>
        <r>
          <rPr>
            <sz val="10"/>
            <rFont val="Arial"/>
            <family val="2"/>
          </rPr>
          <t>Drinks at £4.30:
• Coffee Frappé (Small)  [D]
• Salted Caramel Frappé (Small)  [D]</t>
        </r>
      </text>
    </comment>
    <comment ref="A67" authorId="0" shapeId="0" xr:uid="{00000000-0006-0000-0100-000036000000}">
      <text>
        <r>
          <rPr>
            <sz val="10"/>
            <rFont val="Arial"/>
            <family val="2"/>
          </rPr>
          <t>Drinks at £4.50:
• Red Summer Berries Cooler (Medium)  [D]
• Mango &amp; Passion Fruit Cooler (Medium)  [D]</t>
        </r>
      </text>
    </comment>
    <comment ref="A68" authorId="0" shapeId="0" xr:uid="{00000000-0006-0000-0100-000037000000}">
      <text>
        <r>
          <rPr>
            <sz val="10"/>
            <rFont val="Arial"/>
            <family val="2"/>
          </rPr>
          <t>Drinks at £4.65:
• Coffee Frappé (Medium)  [D]
• Salted Caramel Frappé (Medium)  [D]</t>
        </r>
      </text>
    </comment>
  </commentList>
</comments>
</file>

<file path=xl/sharedStrings.xml><?xml version="1.0" encoding="utf-8"?>
<sst xmlns="http://schemas.openxmlformats.org/spreadsheetml/2006/main" count="670" uniqueCount="304">
  <si>
    <t>P&amp;O Cruises Drinks — 2026 Summary</t>
  </si>
  <si>
    <t>Source: P&amp;O Cruises official Deck Bars menu, Fleet 05/2025.</t>
  </si>
  <si>
    <t>PACKAGE PRICES (£ per person per day)</t>
  </si>
  <si>
    <t>Package</t>
  </si>
  <si>
    <t>5-14 nts</t>
  </si>
  <si>
    <t>15+ nts</t>
  </si>
  <si>
    <t>Includes</t>
  </si>
  <si>
    <t>Refresh</t>
  </si>
  <si>
    <t>£16</t>
  </si>
  <si>
    <t>Fountain soft drinks &amp; juice</t>
  </si>
  <si>
    <t>Alcohol-Free</t>
  </si>
  <si>
    <t>£29</t>
  </si>
  <si>
    <t>Soft drinks, coffees, teas, mocktails, water</t>
  </si>
  <si>
    <t>Classic</t>
  </si>
  <si>
    <t>£55</t>
  </si>
  <si>
    <t>£50</t>
  </si>
  <si>
    <t>Most alcoholic + soft drinks, excl. premium</t>
  </si>
  <si>
    <t>Deluxe</t>
  </si>
  <si>
    <t>£65</t>
  </si>
  <si>
    <t>£60</t>
  </si>
  <si>
    <t>Full range incl. premium spirits, 250ml wine, Costa</t>
  </si>
  <si>
    <t>Pre-book before sailing for 10% off. Packages need 5+ nights. Deck Bars menu only.</t>
  </si>
  <si>
    <t>PRICE RANGES BY CATEGORY</t>
  </si>
  <si>
    <t>Category (see tab)</t>
  </si>
  <si>
    <t>Price range</t>
  </si>
  <si>
    <t>Count</t>
  </si>
  <si>
    <t>Cocktails</t>
  </si>
  <si>
    <t>Mocktails</t>
  </si>
  <si>
    <t>Beer &amp; Cider</t>
  </si>
  <si>
    <t>Wine</t>
  </si>
  <si>
    <t>Spirits</t>
  </si>
  <si>
    <t>Low &amp; No Alcohol</t>
  </si>
  <si>
    <t>Soft Drinks &amp; Mixers</t>
  </si>
  <si>
    <t>Hot Drinks</t>
  </si>
  <si>
    <t>Iced Drinks</t>
  </si>
  <si>
    <t>Snacks &amp; Ice Cream</t>
  </si>
  <si>
    <t>→ Use the Calculator tab to test if a package beats pay-as-you-go for your trip.</t>
  </si>
  <si>
    <t>P&amp;O Cruises Drinks Package Calculator</t>
  </si>
  <si>
    <t>Enter how many of each drink (per person, per day) in the yellow Qty column. Rows are grouped by price.</t>
  </si>
  <si>
    <t>Hover over any drink name (red corner) to see all drinks bundled at that price and which packages include each.</t>
  </si>
  <si>
    <t>CRUISE DETAILS</t>
  </si>
  <si>
    <t>DRINK</t>
  </si>
  <si>
    <t>UNIT £</t>
  </si>
  <si>
    <t>QTY/DAY</t>
  </si>
  <si>
    <t>DAILY £ pp</t>
  </si>
  <si>
    <t># OPTIONS AT THIS PRICE</t>
  </si>
  <si>
    <t>Nights</t>
  </si>
  <si>
    <t>ELIGIBILITY FLAGS (1=drink at this price is in package)</t>
  </si>
  <si>
    <t>R</t>
  </si>
  <si>
    <t>A</t>
  </si>
  <si>
    <t>C</t>
  </si>
  <si>
    <t>D</t>
  </si>
  <si>
    <t>COCKTAILS</t>
  </si>
  <si>
    <t>Adults in cabin</t>
  </si>
  <si>
    <t xml:space="preserve">  Margarita  +6 more</t>
  </si>
  <si>
    <t>When purchased</t>
  </si>
  <si>
    <t>Onboard</t>
  </si>
  <si>
    <t xml:space="preserve">  Aperol Spritz  +1 more</t>
  </si>
  <si>
    <t>Package to compare</t>
  </si>
  <si>
    <t>MOCKTAILS</t>
  </si>
  <si>
    <t xml:space="preserve">  Paradise Punch  +3 more</t>
  </si>
  <si>
    <t>PACKAGE RATES (£ pp/day)</t>
  </si>
  <si>
    <t>BEER &amp; CIDER</t>
  </si>
  <si>
    <t xml:space="preserve">  Corona 4.5% (355ml)  +3 more</t>
  </si>
  <si>
    <t xml:space="preserve">  Sharp's Doom Bar 4.3% (500ml)  +2 more</t>
  </si>
  <si>
    <t xml:space="preserve">  Beer on tap (Pint)</t>
  </si>
  <si>
    <t xml:space="preserve">  Kopparberg Strawberry &amp; Lime 4.0% (500ml)</t>
  </si>
  <si>
    <t>WINE</t>
  </si>
  <si>
    <t xml:space="preserve">  The Bon Viveur White (175ml)  +2 more</t>
  </si>
  <si>
    <t>Discount</t>
  </si>
  <si>
    <t xml:space="preserve">  Prosecco (125ml)  +5 more</t>
  </si>
  <si>
    <t xml:space="preserve">  Pinot Grigio (175ml)</t>
  </si>
  <si>
    <t>Daily rate gross (pp)</t>
  </si>
  <si>
    <t xml:space="preserve">  Sauvignon Blanc (175ml)  +1 more</t>
  </si>
  <si>
    <t>Daily rate after disc (pp)</t>
  </si>
  <si>
    <t xml:space="preserve">  The Bon Viveur White (250ml)  +2 more</t>
  </si>
  <si>
    <t xml:space="preserve">  Unwooded Chardonnay (250ml)  +4 more</t>
  </si>
  <si>
    <t>RESULTS (cabin × cruise)</t>
  </si>
  <si>
    <t xml:space="preserve">  Pinot Grigio (250ml)</t>
  </si>
  <si>
    <t>Pay as you go total</t>
  </si>
  <si>
    <t xml:space="preserve">  Lanson Le Black Réserve Brut NV (125ml)</t>
  </si>
  <si>
    <t>Package total</t>
  </si>
  <si>
    <t xml:space="preserve">  Lanson Le Rosé Création Brut NV (125ml)</t>
  </si>
  <si>
    <t>Saving with package</t>
  </si>
  <si>
    <t xml:space="preserve">  Sauvignon Blanc (250ml)  +1 more</t>
  </si>
  <si>
    <t>Verdict</t>
  </si>
  <si>
    <t xml:space="preserve">  Prosecco (Bottle)</t>
  </si>
  <si>
    <t xml:space="preserve">  Lanson Le Black Réserve Brut NV (Bottle)</t>
  </si>
  <si>
    <t>PAYG £/day pp</t>
  </si>
  <si>
    <t xml:space="preserve">  Lanson Le Rosé Création Brut NV (Bottle)</t>
  </si>
  <si>
    <t>Package £/day pp</t>
  </si>
  <si>
    <t>SPIRITS</t>
  </si>
  <si>
    <t xml:space="preserve">  Bell's Whisky 40% (25ml)  +6 more</t>
  </si>
  <si>
    <t>Note</t>
  </si>
  <si>
    <t>Saving counts only spend the SELECTED package would cover. Drinks not in that package cost the same either way.</t>
  </si>
  <si>
    <t xml:space="preserve">  Jack Daniel's 40% (25ml)  +2 more</t>
  </si>
  <si>
    <t xml:space="preserve">  Golden Tide Rum 40% (P&amp;O exclusive) (25ml)  +5 more</t>
  </si>
  <si>
    <t>Selected pkg flag col</t>
  </si>
  <si>
    <t xml:space="preserve">  Bell's Whisky 40% (50ml)  +6 more</t>
  </si>
  <si>
    <t>Eligible daily total (pp)</t>
  </si>
  <si>
    <t xml:space="preserve">  Jack Daniel's 40% (50ml)  +2 more</t>
  </si>
  <si>
    <t xml:space="preserve">  Golden Tide Rum 40% (P&amp;O exclusive) (50ml)  +5 more</t>
  </si>
  <si>
    <t>LOW &amp; NO ALCOHOL</t>
  </si>
  <si>
    <t xml:space="preserve">  Heineken 0.0 0% (330ml)</t>
  </si>
  <si>
    <t xml:space="preserve">  Kopparberg Alcohol-Free Mixed Fruit 0% (500ml)</t>
  </si>
  <si>
    <t xml:space="preserve">  New London Light 'First Light' 0% (50ml)  +2 more</t>
  </si>
  <si>
    <t>SOFT DRINKS &amp; MIXERS</t>
  </si>
  <si>
    <t xml:space="preserve">  Still or Sparkling Water (330ml)</t>
  </si>
  <si>
    <t xml:space="preserve">  7UP Free / Tango Mango Sugar Free (330ml)</t>
  </si>
  <si>
    <t xml:space="preserve">  Pepsi / Diet Pepsi / Pepsi Max / R.Whites Lemonade - Regular</t>
  </si>
  <si>
    <t xml:space="preserve">  Fever-Tree Mixers (200ml)</t>
  </si>
  <si>
    <t xml:space="preserve">  Frobishers Jubilant Juices (250ml)</t>
  </si>
  <si>
    <t xml:space="preserve">  Fentimans Ginger Beer / Elderflower (275ml)  +3 more</t>
  </si>
  <si>
    <t xml:space="preserve">  Pepsi / Diet Pepsi / Pepsi Max / R.Whites Lemonade - Large</t>
  </si>
  <si>
    <t xml:space="preserve">  Coca-Cola / Diet Coke (330ml)</t>
  </si>
  <si>
    <t xml:space="preserve">  Red Bull (250ml)</t>
  </si>
  <si>
    <t>HOT DRINKS</t>
  </si>
  <si>
    <t xml:space="preserve">  Espresso (Single)</t>
  </si>
  <si>
    <t xml:space="preserve">  Espresso (Double)</t>
  </si>
  <si>
    <t xml:space="preserve">  Tea</t>
  </si>
  <si>
    <t xml:space="preserve">  Americano (Small)</t>
  </si>
  <si>
    <t xml:space="preserve">  Americano (Medium)</t>
  </si>
  <si>
    <t xml:space="preserve">  Cappuccino (Small)  +2 more</t>
  </si>
  <si>
    <t xml:space="preserve">  Hot Chocolate (Small)</t>
  </si>
  <si>
    <t xml:space="preserve">  Mocha (Small)</t>
  </si>
  <si>
    <t xml:space="preserve">  Cappuccino (Medium)  +1 more</t>
  </si>
  <si>
    <t xml:space="preserve">  Hot Chocolate (Medium)</t>
  </si>
  <si>
    <t xml:space="preserve">  Mocha (Medium)</t>
  </si>
  <si>
    <t>ICED DRINKS</t>
  </si>
  <si>
    <t xml:space="preserve">  Iced Latte (Small)  +1 more</t>
  </si>
  <si>
    <t xml:space="preserve">  Iced Latte (Medium)  +1 more</t>
  </si>
  <si>
    <t xml:space="preserve">  Red Summer Berries Cooler (Small)  +1 more</t>
  </si>
  <si>
    <t xml:space="preserve">  Coffee Frappé (Small)  +1 more</t>
  </si>
  <si>
    <t xml:space="preserve">  Red Summer Berries Cooler (Medium)  +1 more</t>
  </si>
  <si>
    <t xml:space="preserve">  Coffee Frappé (Medium)  +1 more</t>
  </si>
  <si>
    <t>PAY-AS-YOU-GO DAILY TOTAL (pp)</t>
  </si>
  <si>
    <t>P&amp;O Cruises 2026 — Cocktails</t>
  </si>
  <si>
    <t>Source: P&amp;O Cruises official Deck Bars menu, Fleet 05/2025  |  Package codes via Cruise with Amber. Key: C=Classic, D=Deluxe, A=Alcohol-Free, R=Refresh, -=Not incl, ?=unconfirmed</t>
  </si>
  <si>
    <t>Cocktail</t>
  </si>
  <si>
    <t>Description</t>
  </si>
  <si>
    <t>Price</t>
  </si>
  <si>
    <t>Aperol Spritz</t>
  </si>
  <si>
    <t>Aperol, prosecco, soda over ice</t>
  </si>
  <si>
    <t>Sunset Cooler</t>
  </si>
  <si>
    <t>White wine, peach liqueur, cranberry, soda</t>
  </si>
  <si>
    <t>Margarita</t>
  </si>
  <si>
    <t>Tequila, triple sec, fresh lime</t>
  </si>
  <si>
    <t>C, D</t>
  </si>
  <si>
    <t>Mai Tai</t>
  </si>
  <si>
    <t>White &amp; dark rum, triple sec, pineapple, almond, lime</t>
  </si>
  <si>
    <t>The Original Mojito</t>
  </si>
  <si>
    <t>White rum, mint, lime, sugar, soda</t>
  </si>
  <si>
    <t>Pink Gin Spritz</t>
  </si>
  <si>
    <t>Pink gin, prosecco, lemonade</t>
  </si>
  <si>
    <t>Pimm's No1</t>
  </si>
  <si>
    <t>Pimm's, lemonade, cucumber, lemon, orange, mint</t>
  </si>
  <si>
    <t>Strawberry Daiquiri</t>
  </si>
  <si>
    <t>White rum, strawberry syrup, ice</t>
  </si>
  <si>
    <t>Piña Colada</t>
  </si>
  <si>
    <t>White rum, pineapple, coconut, ice</t>
  </si>
  <si>
    <t>P&amp;O Cruises 2026 — Mocktails (Non-Alcoholic Cocktails)</t>
  </si>
  <si>
    <t>Source: P&amp;O Cruises official Deck Bars menu, Fleet 05/2025  |  Package key: A=Alcohol-Free, C=Classic, D=Deluxe</t>
  </si>
  <si>
    <t>Mocktail</t>
  </si>
  <si>
    <t>Paradise Punch</t>
  </si>
  <si>
    <t>Pineapple, cranberry, orange, lemonade, grenadine</t>
  </si>
  <si>
    <t>A, C, D</t>
  </si>
  <si>
    <t>Raspberry &amp; Almond Bakewell</t>
  </si>
  <si>
    <t>Cranberry, raspberry &amp; almond, citrus, lemonade</t>
  </si>
  <si>
    <t>Apple &amp; Elderflower Nojito</t>
  </si>
  <si>
    <t>Apple, lime, mint, elderflower</t>
  </si>
  <si>
    <t>No-lada</t>
  </si>
  <si>
    <t>Pineapple, coconut cream, ice cold</t>
  </si>
  <si>
    <t>P&amp;O Cruises 2026 — Beer &amp; Cider</t>
  </si>
  <si>
    <t>Drink</t>
  </si>
  <si>
    <t>Size</t>
  </si>
  <si>
    <t>Beer on tap</t>
  </si>
  <si>
    <t>Pint</t>
  </si>
  <si>
    <t>Corona 4.5%</t>
  </si>
  <si>
    <t>355ml</t>
  </si>
  <si>
    <t>Budweiser 4.8%</t>
  </si>
  <si>
    <t>330ml</t>
  </si>
  <si>
    <t>Estrella Damm Daura GF 5.4%</t>
  </si>
  <si>
    <t>BrewDog Punk IPA 5.4%</t>
  </si>
  <si>
    <t>Sharp's Doom Bar 4.3%</t>
  </si>
  <si>
    <t>500ml</t>
  </si>
  <si>
    <t>Guinness Draught Can 4.2%</t>
  </si>
  <si>
    <t>440ml</t>
  </si>
  <si>
    <t>Crabbie's Alcoholic Ginger Beer 4.0%</t>
  </si>
  <si>
    <t>Kopparberg Strawberry &amp; Lime 4.0%</t>
  </si>
  <si>
    <t>P&amp;O Cruises 2026 — Wine</t>
  </si>
  <si>
    <t>Type</t>
  </si>
  <si>
    <t>Lanson Le Rosé Création Brut NV</t>
  </si>
  <si>
    <t>Sparkling</t>
  </si>
  <si>
    <t>125ml</t>
  </si>
  <si>
    <t>-</t>
  </si>
  <si>
    <t>Bottle</t>
  </si>
  <si>
    <t>Lanson Le Black Réserve Brut NV</t>
  </si>
  <si>
    <t>Prosecco</t>
  </si>
  <si>
    <t>Pinot Grigio</t>
  </si>
  <si>
    <t>White</t>
  </si>
  <si>
    <t>175ml</t>
  </si>
  <si>
    <t>250ml</t>
  </si>
  <si>
    <t>The Bon Viveur White</t>
  </si>
  <si>
    <t>Sauvignon Blanc</t>
  </si>
  <si>
    <t>Unwooded Chardonnay</t>
  </si>
  <si>
    <t>Zinfandel Rosé</t>
  </si>
  <si>
    <t>Rosé</t>
  </si>
  <si>
    <t>The Bon Viveur Rosé</t>
  </si>
  <si>
    <t>Malbec</t>
  </si>
  <si>
    <t>Red</t>
  </si>
  <si>
    <t>Cabernet Sauvignon</t>
  </si>
  <si>
    <t>The Bon Viveur Red</t>
  </si>
  <si>
    <t>Shiraz/Cabernet</t>
  </si>
  <si>
    <t>Merlot</t>
  </si>
  <si>
    <t>P&amp;O Cruises 2026 — Spirits</t>
  </si>
  <si>
    <t>Spirit</t>
  </si>
  <si>
    <t>Golden Tide Rum 40% (P&amp;O exclusive)</t>
  </si>
  <si>
    <t>Rum</t>
  </si>
  <si>
    <t>25ml</t>
  </si>
  <si>
    <t>50ml</t>
  </si>
  <si>
    <t>Marabelle Gin 42% (P&amp;O exclusive)</t>
  </si>
  <si>
    <t>Gin</t>
  </si>
  <si>
    <t>Marabelle Gin Mediterranean 42% (P&amp;O exclusive)</t>
  </si>
  <si>
    <t>Johnnie Walker Black Label 40%</t>
  </si>
  <si>
    <t>Whisky</t>
  </si>
  <si>
    <t>Grey Goose Vodka 40%</t>
  </si>
  <si>
    <t>Vodka</t>
  </si>
  <si>
    <t>Bell's Whisky 40%</t>
  </si>
  <si>
    <t>Jameson Irish Whiskey 40%</t>
  </si>
  <si>
    <t>Jack Daniel's 40%</t>
  </si>
  <si>
    <t>Smirnoff Red Label Vodka 40%</t>
  </si>
  <si>
    <t>Gordon's Gin 37.5%</t>
  </si>
  <si>
    <t>Bombay Sapphire Gin 47%</t>
  </si>
  <si>
    <t>Gordon's Pink Gin 37.5%</t>
  </si>
  <si>
    <t>Bacardi Carta Blanca Rum 37.5%</t>
  </si>
  <si>
    <t>Captain Morgan Dark Rum 40%</t>
  </si>
  <si>
    <t>Captain Morgan Spiced Rum 37%</t>
  </si>
  <si>
    <t>Mount Gay Eclipse Rum 40%</t>
  </si>
  <si>
    <t>P&amp;O Cruises 2026 — Low &amp; No Alcohol</t>
  </si>
  <si>
    <t>Heineken 0.0 0%</t>
  </si>
  <si>
    <t>Beer/Cider</t>
  </si>
  <si>
    <t>Kopparberg Alcohol-Free Mixed Fruit 0%</t>
  </si>
  <si>
    <t>New London Light 'First Light' 0%</t>
  </si>
  <si>
    <t>New London Light 'Midnight Sun' 0%</t>
  </si>
  <si>
    <t>Tanqueray Alcohol-Free 0.0 0%</t>
  </si>
  <si>
    <t>P&amp;O Cruises 2026 — Soft Drinks &amp; Mixers</t>
  </si>
  <si>
    <t>Pepsi / Diet Pepsi / Pepsi Max / R.Whites Lemonade - Regular</t>
  </si>
  <si>
    <t>Regular</t>
  </si>
  <si>
    <t>R, A, C, D</t>
  </si>
  <si>
    <t>Pepsi / Diet Pepsi / Pepsi Max / R.Whites Lemonade - Large</t>
  </si>
  <si>
    <t>Large</t>
  </si>
  <si>
    <t>Coca-Cola / Diet Coke</t>
  </si>
  <si>
    <t>Red Bull</t>
  </si>
  <si>
    <t>Fentimans Ginger Beer / Elderflower</t>
  </si>
  <si>
    <t>275ml</t>
  </si>
  <si>
    <t>J2O Fruit Blend</t>
  </si>
  <si>
    <t>Appletiser</t>
  </si>
  <si>
    <t>Sanpellegrino Limonata</t>
  </si>
  <si>
    <t>Frobishers Jubilant Juices</t>
  </si>
  <si>
    <t>Fever-Tree Mixers</t>
  </si>
  <si>
    <t>200ml</t>
  </si>
  <si>
    <t>7UP Free / Tango Mango Sugar Free</t>
  </si>
  <si>
    <t>Still or Sparkling Water</t>
  </si>
  <si>
    <t>P&amp;O Cruises 2026 — Hot Drinks</t>
  </si>
  <si>
    <t>Cappuccino</t>
  </si>
  <si>
    <t>Small</t>
  </si>
  <si>
    <t>Medium</t>
  </si>
  <si>
    <t>Latte</t>
  </si>
  <si>
    <t>Flat White</t>
  </si>
  <si>
    <t>Americano</t>
  </si>
  <si>
    <t>Mocha</t>
  </si>
  <si>
    <t>Hot Chocolate</t>
  </si>
  <si>
    <t>Espresso</t>
  </si>
  <si>
    <t>Single</t>
  </si>
  <si>
    <t>Double</t>
  </si>
  <si>
    <t>Tea</t>
  </si>
  <si>
    <t>P&amp;O Cruises 2026 — Iced Drinks</t>
  </si>
  <si>
    <t>Iced Latte</t>
  </si>
  <si>
    <t>Iced Cappuccino</t>
  </si>
  <si>
    <t>Coffee Frappé</t>
  </si>
  <si>
    <t>Salted Caramel Frappé</t>
  </si>
  <si>
    <t>Red Summer Berries Cooler</t>
  </si>
  <si>
    <t>Mango &amp; Passion Fruit Cooler</t>
  </si>
  <si>
    <t>P&amp;O Cruises 2026 — Snacks &amp; Ice Cream</t>
  </si>
  <si>
    <t>Source: P&amp;O Cruises official Deck Bars menu, Fleet 05/2025</t>
  </si>
  <si>
    <t>Item</t>
  </si>
  <si>
    <t>Kettle Chips</t>
  </si>
  <si>
    <t>40g</t>
  </si>
  <si>
    <t>Jacob's Mini Cheddars</t>
  </si>
  <si>
    <t>35g</t>
  </si>
  <si>
    <t>Nobby's Nuts</t>
  </si>
  <si>
    <t>50g</t>
  </si>
  <si>
    <t>Pringles</t>
  </si>
  <si>
    <t>Magnum</t>
  </si>
  <si>
    <t>Ice cream</t>
  </si>
  <si>
    <t>Oreo Cookie Sandwich</t>
  </si>
  <si>
    <t>Cornetto</t>
  </si>
  <si>
    <t>Solero Exotic</t>
  </si>
  <si>
    <t>Calippo Orange</t>
  </si>
  <si>
    <t>Tabs to the right contain the source drink prices</t>
  </si>
  <si>
    <t>These can be ignored unless a price is wrong</t>
  </si>
  <si>
    <t>Notes:</t>
  </si>
  <si>
    <t>Prices sourced fom P&amp;O website</t>
  </si>
  <si>
    <t>This is a work in progress and prices / calculations are still being reviewed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</si>
</sst>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16" x14ac:knownFonts="1">
    <font>
      <sz val="11"/>
      <color theme="1"/>
      <name val="Calibri"/>
      <family val="2"/>
      <charset val="1"/>
    </font>
    <font>
      <b/>
      <sz val="18"/>
      <color rgb="FF1B2A4A"/>
      <name val="Arial"/>
      <charset val="1"/>
    </font>
    <font>
      <i/>
      <sz val="9"/>
      <color rgb="FF555555"/>
      <name val="Arial"/>
      <charset val="1"/>
    </font>
    <font>
      <b/>
      <sz val="11"/>
      <color rgb="FFFFFFFF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0"/>
      <color rgb="FF1B2A4A"/>
      <name val="Arial"/>
      <charset val="1"/>
    </font>
    <font>
      <i/>
      <sz val="9"/>
      <name val="Cambria"/>
      <charset val="1"/>
    </font>
    <font>
      <b/>
      <sz val="11"/>
      <color rgb="FF1B2A4A"/>
      <name val="Arial"/>
      <charset val="1"/>
    </font>
    <font>
      <b/>
      <sz val="11"/>
      <color rgb="FF0000FF"/>
      <name val="Arial"/>
      <charset val="1"/>
    </font>
    <font>
      <b/>
      <i/>
      <sz val="9"/>
      <name val="Cambria"/>
      <charset val="1"/>
    </font>
    <font>
      <b/>
      <sz val="14"/>
      <color rgb="FF1B2A4A"/>
      <name val="Arial"/>
      <charset val="1"/>
    </font>
    <font>
      <b/>
      <sz val="12"/>
      <color rgb="FF1B2A4A"/>
      <name val="Arial"/>
      <charset val="1"/>
    </font>
    <font>
      <i/>
      <sz val="11"/>
      <name val="Cambria"/>
      <charset val="1"/>
    </font>
    <font>
      <sz val="10"/>
      <name val="Arial"/>
      <family val="2"/>
    </font>
    <font>
      <b/>
      <sz val="16"/>
      <color rgb="FF1B2A4A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FFF2CC"/>
        <bgColor rgb="FFF2F2F2"/>
      </patternFill>
    </fill>
    <fill>
      <patternFill patternType="solid">
        <fgColor rgb="FFDCE6F1"/>
        <bgColor rgb="FFE2EFDA"/>
      </patternFill>
    </fill>
    <fill>
      <patternFill patternType="solid">
        <fgColor rgb="FFE2EFDA"/>
        <bgColor rgb="FFDCE6F1"/>
      </patternFill>
    </fill>
    <fill>
      <patternFill patternType="solid">
        <fgColor rgb="FFF2F2F2"/>
        <bgColor rgb="FFE2EFDA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6" fillId="0" borderId="0" xfId="0" applyFont="1"/>
    <xf numFmtId="0" fontId="7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8" fillId="0" borderId="0" xfId="0" applyFont="1"/>
    <xf numFmtId="0" fontId="9" fillId="3" borderId="1" xfId="0" applyFont="1" applyFill="1" applyBorder="1" applyAlignment="1">
      <alignment horizontal="center"/>
    </xf>
    <xf numFmtId="0" fontId="10" fillId="0" borderId="0" xfId="0" applyFont="1"/>
    <xf numFmtId="0" fontId="6" fillId="4" borderId="1" xfId="0" applyFont="1" applyFill="1" applyBorder="1"/>
    <xf numFmtId="164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4" fillId="0" borderId="0" xfId="0" applyFont="1"/>
    <xf numFmtId="9" fontId="0" fillId="0" borderId="1" xfId="0" applyNumberFormat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1" fillId="3" borderId="1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164" fontId="4" fillId="5" borderId="1" xfId="0" applyNumberFormat="1" applyFont="1" applyFill="1" applyBorder="1" applyAlignment="1">
      <alignment horizontal="center"/>
    </xf>
    <xf numFmtId="0" fontId="13" fillId="0" borderId="0" xfId="0" applyFont="1"/>
    <xf numFmtId="0" fontId="15" fillId="0" borderId="0" xfId="0" applyFont="1"/>
    <xf numFmtId="0" fontId="5" fillId="6" borderId="1" xfId="0" applyFont="1" applyFill="1" applyBorder="1" applyAlignment="1">
      <alignment horizontal="left" wrapText="1"/>
    </xf>
    <xf numFmtId="164" fontId="5" fillId="6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9A227"/>
  </sheetPr>
  <dimension ref="A1:D30"/>
  <sheetViews>
    <sheetView zoomScaleNormal="100" workbookViewId="0">
      <selection activeCell="D23" sqref="D23"/>
    </sheetView>
  </sheetViews>
  <sheetFormatPr defaultColWidth="8.7109375" defaultRowHeight="15" x14ac:dyDescent="0.25"/>
  <cols>
    <col min="1" max="1" width="24" customWidth="1"/>
    <col min="2" max="2" width="28" customWidth="1"/>
    <col min="3" max="3" width="10" customWidth="1"/>
    <col min="4" max="4" width="48" customWidth="1"/>
  </cols>
  <sheetData>
    <row r="1" spans="1:4" ht="21.75" customHeight="1" x14ac:dyDescent="0.35">
      <c r="A1" s="1" t="s">
        <v>0</v>
      </c>
    </row>
    <row r="2" spans="1:4" ht="15" customHeight="1" x14ac:dyDescent="0.25">
      <c r="A2" s="2" t="s">
        <v>1</v>
      </c>
    </row>
    <row r="4" spans="1:4" ht="15" customHeight="1" x14ac:dyDescent="0.25">
      <c r="A4" s="3" t="s">
        <v>2</v>
      </c>
      <c r="B4" s="4"/>
      <c r="C4" s="4"/>
      <c r="D4" s="4"/>
    </row>
    <row r="5" spans="1:4" ht="15" customHeight="1" x14ac:dyDescent="0.25">
      <c r="A5" s="5" t="s">
        <v>3</v>
      </c>
      <c r="B5" s="33" t="s">
        <v>4</v>
      </c>
      <c r="C5" s="5" t="s">
        <v>5</v>
      </c>
      <c r="D5" s="5" t="s">
        <v>6</v>
      </c>
    </row>
    <row r="6" spans="1:4" ht="15" customHeight="1" x14ac:dyDescent="0.25">
      <c r="A6" s="6" t="s">
        <v>7</v>
      </c>
      <c r="B6" s="6" t="s">
        <v>8</v>
      </c>
      <c r="C6" s="6" t="s">
        <v>8</v>
      </c>
      <c r="D6" s="7" t="s">
        <v>9</v>
      </c>
    </row>
    <row r="7" spans="1:4" ht="15" customHeight="1" x14ac:dyDescent="0.25">
      <c r="A7" s="6" t="s">
        <v>10</v>
      </c>
      <c r="B7" s="6" t="s">
        <v>11</v>
      </c>
      <c r="C7" s="6" t="s">
        <v>11</v>
      </c>
      <c r="D7" s="7" t="s">
        <v>12</v>
      </c>
    </row>
    <row r="8" spans="1:4" ht="15" customHeight="1" x14ac:dyDescent="0.25">
      <c r="A8" s="6" t="s">
        <v>13</v>
      </c>
      <c r="B8" s="6" t="s">
        <v>14</v>
      </c>
      <c r="C8" s="6" t="s">
        <v>15</v>
      </c>
      <c r="D8" s="7" t="s">
        <v>16</v>
      </c>
    </row>
    <row r="9" spans="1:4" ht="15" customHeight="1" x14ac:dyDescent="0.25">
      <c r="A9" s="6" t="s">
        <v>17</v>
      </c>
      <c r="B9" s="6" t="s">
        <v>18</v>
      </c>
      <c r="C9" s="6" t="s">
        <v>19</v>
      </c>
      <c r="D9" s="7" t="s">
        <v>20</v>
      </c>
    </row>
    <row r="11" spans="1:4" ht="15" customHeight="1" x14ac:dyDescent="0.25">
      <c r="A11" s="2" t="s">
        <v>21</v>
      </c>
    </row>
    <row r="13" spans="1:4" ht="15" customHeight="1" x14ac:dyDescent="0.25">
      <c r="A13" s="3" t="s">
        <v>22</v>
      </c>
      <c r="B13" s="4"/>
      <c r="C13" s="4"/>
    </row>
    <row r="14" spans="1:4" ht="15" customHeight="1" x14ac:dyDescent="0.25">
      <c r="A14" s="5" t="s">
        <v>23</v>
      </c>
      <c r="B14" s="5" t="s">
        <v>24</v>
      </c>
      <c r="C14" s="5" t="s">
        <v>25</v>
      </c>
    </row>
    <row r="15" spans="1:4" ht="15" customHeight="1" x14ac:dyDescent="0.25">
      <c r="A15" s="7" t="s">
        <v>26</v>
      </c>
      <c r="B15" s="6" t="str">
        <f>"£"&amp;TEXT(MIN(Cocktails!C5:C300),"0.00")&amp;" – £"&amp;TEXT(MAX(Cocktails!C5:C300),"0.00")</f>
        <v>£8.50 – £9.50</v>
      </c>
      <c r="C15" s="6">
        <f>COUNT(Cocktails!C5:C300)</f>
        <v>9</v>
      </c>
    </row>
    <row r="16" spans="1:4" ht="15" customHeight="1" x14ac:dyDescent="0.25">
      <c r="A16" s="7" t="s">
        <v>27</v>
      </c>
      <c r="B16" s="6" t="str">
        <f>"£"&amp;TEXT(MIN(Mocktails!C5:C300),"0.00")&amp;" – £"&amp;TEXT(MAX(Mocktails!C5:C300),"0.00")</f>
        <v>£4.50 – £4.50</v>
      </c>
      <c r="C16" s="6">
        <f>COUNT(Mocktails!C5:C300)</f>
        <v>4</v>
      </c>
    </row>
    <row r="17" spans="1:3" ht="15" customHeight="1" x14ac:dyDescent="0.25">
      <c r="A17" s="7" t="s">
        <v>28</v>
      </c>
      <c r="B17" s="6" t="str">
        <f>"£"&amp;TEXT(MIN('Beer &amp; Cider'!C5:C300),"0.00")&amp;" – £"&amp;TEXT(MAX('Beer &amp; Cider'!C5:C300),"0.00")</f>
        <v>£5.55 – £6.10</v>
      </c>
      <c r="C17" s="6">
        <f>COUNT('Beer &amp; Cider'!C5:C300)</f>
        <v>9</v>
      </c>
    </row>
    <row r="18" spans="1:3" ht="15" customHeight="1" x14ac:dyDescent="0.25">
      <c r="A18" s="7" t="s">
        <v>29</v>
      </c>
      <c r="B18" s="6" t="str">
        <f>"£"&amp;TEXT(MIN(Wine!D5:D300),"0.00")&amp;" – £"&amp;TEXT(MAX(Wine!D5:D300),"0.00")</f>
        <v>£6.50 – £52.50</v>
      </c>
      <c r="C18" s="6">
        <f>COUNT(Wine!D5:D300)</f>
        <v>28</v>
      </c>
    </row>
    <row r="19" spans="1:3" ht="15" customHeight="1" x14ac:dyDescent="0.25">
      <c r="A19" s="7" t="s">
        <v>30</v>
      </c>
      <c r="B19" s="6" t="str">
        <f>"£"&amp;TEXT(MIN(Spirits!D5:D300),"0.00")&amp;" – £"&amp;TEXT(MAX(Spirits!D5:D300),"0.00")</f>
        <v>£4.80 – £7.65</v>
      </c>
      <c r="C19" s="6">
        <f>COUNT(Spirits!D5:D300)</f>
        <v>32</v>
      </c>
    </row>
    <row r="20" spans="1:3" ht="15" customHeight="1" x14ac:dyDescent="0.25">
      <c r="A20" s="7" t="s">
        <v>31</v>
      </c>
      <c r="B20" s="6" t="str">
        <f>"£"&amp;TEXT(MIN('Low &amp; No Alcohol'!D5:D300),"0.00")&amp;" – £"&amp;TEXT(MAX('Low &amp; No Alcohol'!D5:D300),"0.00")</f>
        <v>£4.50 – £7.15</v>
      </c>
      <c r="C20" s="6">
        <f>COUNT('Low &amp; No Alcohol'!D5:D300)</f>
        <v>5</v>
      </c>
    </row>
    <row r="21" spans="1:3" ht="15" customHeight="1" x14ac:dyDescent="0.25">
      <c r="A21" s="7" t="s">
        <v>32</v>
      </c>
      <c r="B21" s="6" t="str">
        <f>"£"&amp;TEXT(MIN('Soft Drinks &amp; Mixers'!C5:C300),"0.00")&amp;" – £"&amp;TEXT(MAX('Soft Drinks &amp; Mixers'!C5:C300),"0.00")</f>
        <v>£2.35 – £4.25</v>
      </c>
      <c r="C21" s="6">
        <f>COUNT('Soft Drinks &amp; Mixers'!C5:C300)</f>
        <v>12</v>
      </c>
    </row>
    <row r="22" spans="1:3" ht="15" customHeight="1" x14ac:dyDescent="0.25">
      <c r="A22" s="7" t="s">
        <v>33</v>
      </c>
      <c r="B22" s="6" t="str">
        <f>"£"&amp;TEXT(MIN('Hot Drinks'!C5:C300),"0.00")&amp;" – £"&amp;TEXT(MAX('Hot Drinks'!C5:C300),"0.00")</f>
        <v>£2.30 – £4.00</v>
      </c>
      <c r="C22" s="6">
        <f>COUNT('Hot Drinks'!C5:C300)</f>
        <v>14</v>
      </c>
    </row>
    <row r="23" spans="1:3" ht="15" customHeight="1" x14ac:dyDescent="0.25">
      <c r="A23" s="7" t="s">
        <v>34</v>
      </c>
      <c r="B23" s="6" t="str">
        <f>"£"&amp;TEXT(MIN('Iced Drinks'!C5:C300),"0.00")&amp;" – £"&amp;TEXT(MAX('Iced Drinks'!C5:C300),"0.00")</f>
        <v>£3.55 – £4.65</v>
      </c>
      <c r="C23" s="6">
        <f>COUNT('Iced Drinks'!C5:C300)</f>
        <v>12</v>
      </c>
    </row>
    <row r="24" spans="1:3" ht="14.25" customHeight="1" x14ac:dyDescent="0.25">
      <c r="A24" s="7" t="s">
        <v>35</v>
      </c>
      <c r="B24" s="6" t="str">
        <f>"£"&amp;TEXT(MIN('Snacks &amp; Ice Cream'!C5:C300),"0.00")&amp;" – £"&amp;TEXT(MAX('Snacks &amp; Ice Cream'!C5:C300),"0.00")</f>
        <v>£1.50 – £2.70</v>
      </c>
      <c r="C24" s="6">
        <f>COUNT('Snacks &amp; Ice Cream'!C5:C300)</f>
        <v>9</v>
      </c>
    </row>
    <row r="25" spans="1:3" ht="15" customHeight="1" x14ac:dyDescent="0.25"/>
    <row r="26" spans="1:3" ht="14.25" customHeight="1" x14ac:dyDescent="0.25">
      <c r="A26" s="8" t="s">
        <v>36</v>
      </c>
    </row>
    <row r="28" spans="1:3" x14ac:dyDescent="0.25">
      <c r="A28" t="s">
        <v>301</v>
      </c>
    </row>
    <row r="29" spans="1:3" x14ac:dyDescent="0.25">
      <c r="A29" t="s">
        <v>302</v>
      </c>
    </row>
    <row r="30" spans="1:3" x14ac:dyDescent="0.25">
      <c r="A30" t="s">
        <v>303</v>
      </c>
    </row>
  </sheetData>
  <pageMargins left="0.75" right="0.75" top="1" bottom="1" header="0.511811023622047" footer="0.511811023622047"/>
  <pageSetup paperSize="9" orientation="portrait" horizontalDpi="300" verticalDpi="300"/>
  <ignoredErrors>
    <ignoredError sqref="B6:B9 C6:C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1B2A4A"/>
  </sheetPr>
  <dimension ref="A1:D16"/>
  <sheetViews>
    <sheetView zoomScaleNormal="100" workbookViewId="0">
      <pane ySplit="4" topLeftCell="A5" activePane="bottomLeft" state="frozen"/>
      <selection pane="bottomLeft" activeCell="D10" sqref="D10"/>
    </sheetView>
  </sheetViews>
  <sheetFormatPr defaultColWidth="8.7109375" defaultRowHeight="15" x14ac:dyDescent="0.25"/>
  <cols>
    <col min="1" max="1" width="52" customWidth="1"/>
    <col min="2" max="4" width="12" customWidth="1"/>
  </cols>
  <sheetData>
    <row r="1" spans="1:4" ht="19.5" customHeight="1" x14ac:dyDescent="0.3">
      <c r="A1" s="29" t="s">
        <v>245</v>
      </c>
    </row>
    <row r="2" spans="1:4" ht="15" customHeight="1" x14ac:dyDescent="0.25">
      <c r="A2" s="2" t="s">
        <v>137</v>
      </c>
    </row>
    <row r="4" spans="1:4" ht="15" customHeight="1" x14ac:dyDescent="0.25">
      <c r="A4" s="11" t="s">
        <v>173</v>
      </c>
      <c r="B4" s="11" t="s">
        <v>174</v>
      </c>
      <c r="C4" s="11" t="s">
        <v>140</v>
      </c>
      <c r="D4" s="11" t="s">
        <v>3</v>
      </c>
    </row>
    <row r="5" spans="1:4" ht="15" customHeight="1" x14ac:dyDescent="0.25">
      <c r="A5" s="7" t="s">
        <v>246</v>
      </c>
      <c r="B5" s="6" t="s">
        <v>247</v>
      </c>
      <c r="C5" s="16">
        <v>3</v>
      </c>
      <c r="D5" s="6" t="s">
        <v>248</v>
      </c>
    </row>
    <row r="6" spans="1:4" ht="15" customHeight="1" x14ac:dyDescent="0.25">
      <c r="A6" s="30" t="s">
        <v>249</v>
      </c>
      <c r="B6" s="32" t="s">
        <v>250</v>
      </c>
      <c r="C6" s="31">
        <v>3.7</v>
      </c>
      <c r="D6" s="32" t="s">
        <v>248</v>
      </c>
    </row>
    <row r="7" spans="1:4" ht="15" customHeight="1" x14ac:dyDescent="0.25">
      <c r="A7" s="7" t="s">
        <v>251</v>
      </c>
      <c r="B7" s="6" t="s">
        <v>180</v>
      </c>
      <c r="C7" s="16">
        <v>4.2</v>
      </c>
      <c r="D7" s="6" t="s">
        <v>51</v>
      </c>
    </row>
    <row r="8" spans="1:4" ht="15" customHeight="1" x14ac:dyDescent="0.25">
      <c r="A8" s="30" t="s">
        <v>252</v>
      </c>
      <c r="B8" s="32" t="s">
        <v>201</v>
      </c>
      <c r="C8" s="31">
        <v>4.25</v>
      </c>
      <c r="D8" s="32" t="s">
        <v>165</v>
      </c>
    </row>
    <row r="9" spans="1:4" ht="15" customHeight="1" x14ac:dyDescent="0.25">
      <c r="A9" s="7" t="s">
        <v>253</v>
      </c>
      <c r="B9" s="6" t="s">
        <v>254</v>
      </c>
      <c r="C9" s="16">
        <v>3.5</v>
      </c>
      <c r="D9" s="6" t="s">
        <v>165</v>
      </c>
    </row>
    <row r="10" spans="1:4" ht="15" customHeight="1" x14ac:dyDescent="0.25">
      <c r="A10" s="30" t="s">
        <v>255</v>
      </c>
      <c r="B10" s="32" t="s">
        <v>254</v>
      </c>
      <c r="C10" s="31">
        <v>3.5</v>
      </c>
      <c r="D10" s="32" t="s">
        <v>165</v>
      </c>
    </row>
    <row r="11" spans="1:4" ht="15" customHeight="1" x14ac:dyDescent="0.25">
      <c r="A11" s="7" t="s">
        <v>256</v>
      </c>
      <c r="B11" s="6" t="s">
        <v>254</v>
      </c>
      <c r="C11" s="16">
        <v>3.5</v>
      </c>
      <c r="D11" s="6" t="s">
        <v>165</v>
      </c>
    </row>
    <row r="12" spans="1:4" ht="15" customHeight="1" x14ac:dyDescent="0.25">
      <c r="A12" s="30" t="s">
        <v>257</v>
      </c>
      <c r="B12" s="32" t="s">
        <v>180</v>
      </c>
      <c r="C12" s="31">
        <v>3.5</v>
      </c>
      <c r="D12" s="32" t="s">
        <v>165</v>
      </c>
    </row>
    <row r="13" spans="1:4" ht="15" customHeight="1" x14ac:dyDescent="0.25">
      <c r="A13" s="7" t="s">
        <v>258</v>
      </c>
      <c r="B13" s="6" t="s">
        <v>201</v>
      </c>
      <c r="C13" s="16">
        <v>3.25</v>
      </c>
      <c r="D13" s="6" t="s">
        <v>165</v>
      </c>
    </row>
    <row r="14" spans="1:4" ht="15" customHeight="1" x14ac:dyDescent="0.25">
      <c r="A14" s="30" t="s">
        <v>259</v>
      </c>
      <c r="B14" s="32" t="s">
        <v>260</v>
      </c>
      <c r="C14" s="31">
        <v>3.1</v>
      </c>
      <c r="D14" s="32" t="s">
        <v>165</v>
      </c>
    </row>
    <row r="15" spans="1:4" ht="15" customHeight="1" x14ac:dyDescent="0.25">
      <c r="A15" s="7" t="s">
        <v>261</v>
      </c>
      <c r="B15" s="6" t="s">
        <v>180</v>
      </c>
      <c r="C15" s="16">
        <v>2.95</v>
      </c>
      <c r="D15" s="6" t="s">
        <v>165</v>
      </c>
    </row>
    <row r="16" spans="1:4" ht="15" customHeight="1" x14ac:dyDescent="0.25">
      <c r="A16" s="30" t="s">
        <v>262</v>
      </c>
      <c r="B16" s="32" t="s">
        <v>180</v>
      </c>
      <c r="C16" s="31">
        <v>2.35</v>
      </c>
      <c r="D16" s="32" t="s">
        <v>165</v>
      </c>
    </row>
  </sheetData>
  <autoFilter ref="A4:D16" xr:uid="{00000000-0009-0000-0000-000008000000}"/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1B2A4A"/>
  </sheetPr>
  <dimension ref="A1:D18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24" customWidth="1"/>
    <col min="2" max="2" width="10" customWidth="1"/>
    <col min="3" max="4" width="12" customWidth="1"/>
  </cols>
  <sheetData>
    <row r="1" spans="1:4" ht="19.5" customHeight="1" x14ac:dyDescent="0.3">
      <c r="A1" s="29" t="s">
        <v>263</v>
      </c>
    </row>
    <row r="2" spans="1:4" ht="15" customHeight="1" x14ac:dyDescent="0.25">
      <c r="A2" s="2" t="s">
        <v>137</v>
      </c>
    </row>
    <row r="4" spans="1:4" ht="15" customHeight="1" x14ac:dyDescent="0.25">
      <c r="A4" s="11" t="s">
        <v>173</v>
      </c>
      <c r="B4" s="11" t="s">
        <v>174</v>
      </c>
      <c r="C4" s="11" t="s">
        <v>140</v>
      </c>
      <c r="D4" s="11" t="s">
        <v>3</v>
      </c>
    </row>
    <row r="5" spans="1:4" ht="15" customHeight="1" x14ac:dyDescent="0.25">
      <c r="A5" s="7" t="s">
        <v>264</v>
      </c>
      <c r="B5" s="6" t="s">
        <v>265</v>
      </c>
      <c r="C5" s="16">
        <v>3.55</v>
      </c>
      <c r="D5" s="6" t="s">
        <v>165</v>
      </c>
    </row>
    <row r="6" spans="1:4" ht="15" customHeight="1" x14ac:dyDescent="0.25">
      <c r="A6" s="30" t="s">
        <v>264</v>
      </c>
      <c r="B6" s="32" t="s">
        <v>266</v>
      </c>
      <c r="C6" s="31">
        <v>3.8</v>
      </c>
      <c r="D6" s="32" t="s">
        <v>51</v>
      </c>
    </row>
    <row r="7" spans="1:4" ht="15" customHeight="1" x14ac:dyDescent="0.25">
      <c r="A7" s="7" t="s">
        <v>267</v>
      </c>
      <c r="B7" s="6" t="s">
        <v>265</v>
      </c>
      <c r="C7" s="16">
        <v>3.55</v>
      </c>
      <c r="D7" s="6" t="s">
        <v>165</v>
      </c>
    </row>
    <row r="8" spans="1:4" ht="15" customHeight="1" x14ac:dyDescent="0.25">
      <c r="A8" s="30" t="s">
        <v>267</v>
      </c>
      <c r="B8" s="32" t="s">
        <v>266</v>
      </c>
      <c r="C8" s="31">
        <v>3.8</v>
      </c>
      <c r="D8" s="32" t="s">
        <v>51</v>
      </c>
    </row>
    <row r="9" spans="1:4" ht="15" customHeight="1" x14ac:dyDescent="0.25">
      <c r="A9" s="7" t="s">
        <v>268</v>
      </c>
      <c r="B9" s="6" t="s">
        <v>265</v>
      </c>
      <c r="C9" s="16">
        <v>3.55</v>
      </c>
      <c r="D9" s="6" t="s">
        <v>165</v>
      </c>
    </row>
    <row r="10" spans="1:4" ht="15" customHeight="1" x14ac:dyDescent="0.25">
      <c r="A10" s="30" t="s">
        <v>269</v>
      </c>
      <c r="B10" s="32" t="s">
        <v>265</v>
      </c>
      <c r="C10" s="31">
        <v>2.95</v>
      </c>
      <c r="D10" s="32" t="s">
        <v>165</v>
      </c>
    </row>
    <row r="11" spans="1:4" ht="15" customHeight="1" x14ac:dyDescent="0.25">
      <c r="A11" s="7" t="s">
        <v>269</v>
      </c>
      <c r="B11" s="6" t="s">
        <v>266</v>
      </c>
      <c r="C11" s="16">
        <v>3.25</v>
      </c>
      <c r="D11" s="6" t="s">
        <v>51</v>
      </c>
    </row>
    <row r="12" spans="1:4" ht="15" customHeight="1" x14ac:dyDescent="0.25">
      <c r="A12" s="30" t="s">
        <v>270</v>
      </c>
      <c r="B12" s="32" t="s">
        <v>265</v>
      </c>
      <c r="C12" s="31">
        <v>3.75</v>
      </c>
      <c r="D12" s="32" t="s">
        <v>165</v>
      </c>
    </row>
    <row r="13" spans="1:4" ht="15" customHeight="1" x14ac:dyDescent="0.25">
      <c r="A13" s="7" t="s">
        <v>270</v>
      </c>
      <c r="B13" s="6" t="s">
        <v>266</v>
      </c>
      <c r="C13" s="16">
        <v>4</v>
      </c>
      <c r="D13" s="6" t="s">
        <v>51</v>
      </c>
    </row>
    <row r="14" spans="1:4" ht="15" customHeight="1" x14ac:dyDescent="0.25">
      <c r="A14" s="30" t="s">
        <v>271</v>
      </c>
      <c r="B14" s="32" t="s">
        <v>265</v>
      </c>
      <c r="C14" s="31">
        <v>3.65</v>
      </c>
      <c r="D14" s="32" t="s">
        <v>165</v>
      </c>
    </row>
    <row r="15" spans="1:4" ht="15" customHeight="1" x14ac:dyDescent="0.25">
      <c r="A15" s="7" t="s">
        <v>271</v>
      </c>
      <c r="B15" s="6" t="s">
        <v>266</v>
      </c>
      <c r="C15" s="16">
        <v>3.95</v>
      </c>
      <c r="D15" s="6" t="s">
        <v>51</v>
      </c>
    </row>
    <row r="16" spans="1:4" ht="15" customHeight="1" x14ac:dyDescent="0.25">
      <c r="A16" s="30" t="s">
        <v>272</v>
      </c>
      <c r="B16" s="32" t="s">
        <v>273</v>
      </c>
      <c r="C16" s="31">
        <v>2.2999999999999998</v>
      </c>
      <c r="D16" s="32" t="s">
        <v>165</v>
      </c>
    </row>
    <row r="17" spans="1:4" ht="15" customHeight="1" x14ac:dyDescent="0.25">
      <c r="A17" s="7" t="s">
        <v>272</v>
      </c>
      <c r="B17" s="6" t="s">
        <v>274</v>
      </c>
      <c r="C17" s="16">
        <v>2.6</v>
      </c>
      <c r="D17" s="6" t="s">
        <v>51</v>
      </c>
    </row>
    <row r="18" spans="1:4" ht="15" customHeight="1" x14ac:dyDescent="0.25">
      <c r="A18" s="30" t="s">
        <v>275</v>
      </c>
      <c r="B18" s="32"/>
      <c r="C18" s="31">
        <v>2.65</v>
      </c>
      <c r="D18" s="32" t="s">
        <v>165</v>
      </c>
    </row>
  </sheetData>
  <autoFilter ref="A4:D18" xr:uid="{00000000-0009-0000-0000-000009000000}"/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1B2A4A"/>
  </sheetPr>
  <dimension ref="A1:D16"/>
  <sheetViews>
    <sheetView zoomScaleNormal="100" workbookViewId="0">
      <pane ySplit="4" topLeftCell="A5" activePane="bottomLeft" state="frozen"/>
      <selection pane="bottomLeft" activeCell="B21" sqref="B21"/>
    </sheetView>
  </sheetViews>
  <sheetFormatPr defaultColWidth="8.7109375" defaultRowHeight="15" x14ac:dyDescent="0.25"/>
  <cols>
    <col min="1" max="1" width="30" customWidth="1"/>
    <col min="2" max="2" width="10" customWidth="1"/>
    <col min="3" max="4" width="12" customWidth="1"/>
  </cols>
  <sheetData>
    <row r="1" spans="1:4" ht="19.5" customHeight="1" x14ac:dyDescent="0.3">
      <c r="A1" s="29" t="s">
        <v>276</v>
      </c>
    </row>
    <row r="2" spans="1:4" ht="15" customHeight="1" x14ac:dyDescent="0.25">
      <c r="A2" s="2" t="s">
        <v>137</v>
      </c>
    </row>
    <row r="4" spans="1:4" ht="15" customHeight="1" x14ac:dyDescent="0.25">
      <c r="A4" s="11" t="s">
        <v>173</v>
      </c>
      <c r="B4" s="11" t="s">
        <v>174</v>
      </c>
      <c r="C4" s="11" t="s">
        <v>140</v>
      </c>
      <c r="D4" s="11" t="s">
        <v>3</v>
      </c>
    </row>
    <row r="5" spans="1:4" ht="15" customHeight="1" x14ac:dyDescent="0.25">
      <c r="A5" s="7" t="s">
        <v>277</v>
      </c>
      <c r="B5" s="6" t="s">
        <v>265</v>
      </c>
      <c r="C5" s="16">
        <v>3.55</v>
      </c>
      <c r="D5" s="6" t="s">
        <v>165</v>
      </c>
    </row>
    <row r="6" spans="1:4" ht="15" customHeight="1" x14ac:dyDescent="0.25">
      <c r="A6" s="30" t="s">
        <v>277</v>
      </c>
      <c r="B6" s="32" t="s">
        <v>266</v>
      </c>
      <c r="C6" s="31">
        <v>3.8</v>
      </c>
      <c r="D6" s="32" t="s">
        <v>51</v>
      </c>
    </row>
    <row r="7" spans="1:4" ht="15" customHeight="1" x14ac:dyDescent="0.25">
      <c r="A7" s="7" t="s">
        <v>278</v>
      </c>
      <c r="B7" s="6" t="s">
        <v>265</v>
      </c>
      <c r="C7" s="16">
        <v>3.55</v>
      </c>
      <c r="D7" s="6" t="s">
        <v>165</v>
      </c>
    </row>
    <row r="8" spans="1:4" ht="15" customHeight="1" x14ac:dyDescent="0.25">
      <c r="A8" s="30" t="s">
        <v>278</v>
      </c>
      <c r="B8" s="32" t="s">
        <v>266</v>
      </c>
      <c r="C8" s="31">
        <v>3.8</v>
      </c>
      <c r="D8" s="32" t="s">
        <v>51</v>
      </c>
    </row>
    <row r="9" spans="1:4" ht="15" customHeight="1" x14ac:dyDescent="0.25">
      <c r="A9" s="7" t="s">
        <v>279</v>
      </c>
      <c r="B9" s="6" t="s">
        <v>265</v>
      </c>
      <c r="C9" s="16">
        <v>4.3</v>
      </c>
      <c r="D9" s="6" t="s">
        <v>51</v>
      </c>
    </row>
    <row r="10" spans="1:4" ht="15" customHeight="1" x14ac:dyDescent="0.25">
      <c r="A10" s="30" t="s">
        <v>279</v>
      </c>
      <c r="B10" s="32" t="s">
        <v>266</v>
      </c>
      <c r="C10" s="31">
        <v>4.6500000000000004</v>
      </c>
      <c r="D10" s="32" t="s">
        <v>51</v>
      </c>
    </row>
    <row r="11" spans="1:4" ht="15" customHeight="1" x14ac:dyDescent="0.25">
      <c r="A11" s="7" t="s">
        <v>280</v>
      </c>
      <c r="B11" s="6" t="s">
        <v>265</v>
      </c>
      <c r="C11" s="16">
        <v>4.3</v>
      </c>
      <c r="D11" s="6" t="s">
        <v>51</v>
      </c>
    </row>
    <row r="12" spans="1:4" ht="15" customHeight="1" x14ac:dyDescent="0.25">
      <c r="A12" s="30" t="s">
        <v>280</v>
      </c>
      <c r="B12" s="32" t="s">
        <v>266</v>
      </c>
      <c r="C12" s="31">
        <v>4.6500000000000004</v>
      </c>
      <c r="D12" s="32" t="s">
        <v>51</v>
      </c>
    </row>
    <row r="13" spans="1:4" ht="15" customHeight="1" x14ac:dyDescent="0.25">
      <c r="A13" s="7" t="s">
        <v>281</v>
      </c>
      <c r="B13" s="6" t="s">
        <v>265</v>
      </c>
      <c r="C13" s="16">
        <v>4.05</v>
      </c>
      <c r="D13" s="6" t="s">
        <v>51</v>
      </c>
    </row>
    <row r="14" spans="1:4" ht="15" customHeight="1" x14ac:dyDescent="0.25">
      <c r="A14" s="30" t="s">
        <v>281</v>
      </c>
      <c r="B14" s="32" t="s">
        <v>266</v>
      </c>
      <c r="C14" s="31">
        <v>4.5</v>
      </c>
      <c r="D14" s="32" t="s">
        <v>51</v>
      </c>
    </row>
    <row r="15" spans="1:4" ht="15" customHeight="1" x14ac:dyDescent="0.25">
      <c r="A15" s="7" t="s">
        <v>282</v>
      </c>
      <c r="B15" s="6" t="s">
        <v>265</v>
      </c>
      <c r="C15" s="16">
        <v>4.05</v>
      </c>
      <c r="D15" s="6" t="s">
        <v>51</v>
      </c>
    </row>
    <row r="16" spans="1:4" ht="15" customHeight="1" x14ac:dyDescent="0.25">
      <c r="A16" s="30" t="s">
        <v>282</v>
      </c>
      <c r="B16" s="32" t="s">
        <v>266</v>
      </c>
      <c r="C16" s="31">
        <v>4.5</v>
      </c>
      <c r="D16" s="32" t="s">
        <v>51</v>
      </c>
    </row>
  </sheetData>
  <autoFilter ref="A4:D16" xr:uid="{00000000-0009-0000-0000-00000A000000}"/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1B2A4A"/>
  </sheetPr>
  <dimension ref="A1:C13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26" customWidth="1"/>
    <col min="2" max="3" width="12" customWidth="1"/>
  </cols>
  <sheetData>
    <row r="1" spans="1:3" ht="19.5" customHeight="1" x14ac:dyDescent="0.3">
      <c r="A1" s="29" t="s">
        <v>283</v>
      </c>
    </row>
    <row r="2" spans="1:3" ht="15" customHeight="1" x14ac:dyDescent="0.25">
      <c r="A2" s="2" t="s">
        <v>284</v>
      </c>
    </row>
    <row r="4" spans="1:3" ht="15" customHeight="1" x14ac:dyDescent="0.25">
      <c r="A4" s="11" t="s">
        <v>285</v>
      </c>
      <c r="B4" s="11" t="s">
        <v>190</v>
      </c>
      <c r="C4" s="11" t="s">
        <v>140</v>
      </c>
    </row>
    <row r="5" spans="1:3" ht="15" customHeight="1" x14ac:dyDescent="0.25">
      <c r="A5" s="7" t="s">
        <v>286</v>
      </c>
      <c r="B5" s="6" t="s">
        <v>287</v>
      </c>
      <c r="C5" s="16">
        <v>1.5</v>
      </c>
    </row>
    <row r="6" spans="1:3" ht="15" customHeight="1" x14ac:dyDescent="0.25">
      <c r="A6" s="30" t="s">
        <v>288</v>
      </c>
      <c r="B6" s="32" t="s">
        <v>289</v>
      </c>
      <c r="C6" s="31">
        <v>1.5</v>
      </c>
    </row>
    <row r="7" spans="1:3" ht="15" customHeight="1" x14ac:dyDescent="0.25">
      <c r="A7" s="7" t="s">
        <v>290</v>
      </c>
      <c r="B7" s="6" t="s">
        <v>291</v>
      </c>
      <c r="C7" s="16">
        <v>1.5</v>
      </c>
    </row>
    <row r="8" spans="1:3" ht="15" customHeight="1" x14ac:dyDescent="0.25">
      <c r="A8" s="30" t="s">
        <v>292</v>
      </c>
      <c r="B8" s="32" t="s">
        <v>287</v>
      </c>
      <c r="C8" s="31">
        <v>2.1</v>
      </c>
    </row>
    <row r="9" spans="1:3" ht="15" customHeight="1" x14ac:dyDescent="0.25">
      <c r="A9" s="7" t="s">
        <v>293</v>
      </c>
      <c r="B9" s="6" t="s">
        <v>294</v>
      </c>
      <c r="C9" s="16">
        <v>2.7</v>
      </c>
    </row>
    <row r="10" spans="1:3" ht="15" customHeight="1" x14ac:dyDescent="0.25">
      <c r="A10" s="30" t="s">
        <v>295</v>
      </c>
      <c r="B10" s="32" t="s">
        <v>294</v>
      </c>
      <c r="C10" s="31">
        <v>2.7</v>
      </c>
    </row>
    <row r="11" spans="1:3" ht="15" customHeight="1" x14ac:dyDescent="0.25">
      <c r="A11" s="7" t="s">
        <v>296</v>
      </c>
      <c r="B11" s="6" t="s">
        <v>294</v>
      </c>
      <c r="C11" s="16">
        <v>2.5</v>
      </c>
    </row>
    <row r="12" spans="1:3" ht="15" customHeight="1" x14ac:dyDescent="0.25">
      <c r="A12" s="30" t="s">
        <v>297</v>
      </c>
      <c r="B12" s="32" t="s">
        <v>294</v>
      </c>
      <c r="C12" s="31">
        <v>2.5</v>
      </c>
    </row>
    <row r="13" spans="1:3" ht="15" customHeight="1" x14ac:dyDescent="0.25">
      <c r="A13" s="7" t="s">
        <v>298</v>
      </c>
      <c r="B13" s="6" t="s">
        <v>294</v>
      </c>
      <c r="C13" s="16">
        <v>2.5</v>
      </c>
    </row>
  </sheetData>
  <autoFilter ref="A4:C13" xr:uid="{00000000-0009-0000-0000-00000B000000}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9A227"/>
  </sheetPr>
  <dimension ref="A1:O70"/>
  <sheetViews>
    <sheetView showGridLines="0" tabSelected="1" zoomScale="70" zoomScaleNormal="70" workbookViewId="0">
      <pane ySplit="4" topLeftCell="A42" activePane="bottomLeft" state="frozen"/>
      <selection pane="bottomLeft" activeCell="C20" sqref="C20"/>
    </sheetView>
  </sheetViews>
  <sheetFormatPr defaultColWidth="8.7109375" defaultRowHeight="15" x14ac:dyDescent="0.25"/>
  <cols>
    <col min="1" max="1" width="46" customWidth="1"/>
    <col min="2" max="3" width="10" customWidth="1"/>
    <col min="4" max="4" width="15.42578125" customWidth="1"/>
    <col min="5" max="5" width="24.28515625" customWidth="1"/>
    <col min="7" max="7" width="24" customWidth="1"/>
    <col min="8" max="8" width="18" customWidth="1"/>
    <col min="9" max="9" width="10" customWidth="1"/>
    <col min="12" max="15" width="13" hidden="1" customWidth="1"/>
  </cols>
  <sheetData>
    <row r="1" spans="1:15" ht="22.5" customHeight="1" x14ac:dyDescent="0.35">
      <c r="A1" s="1" t="s">
        <v>37</v>
      </c>
    </row>
    <row r="2" spans="1:15" ht="14.25" customHeight="1" x14ac:dyDescent="0.25">
      <c r="A2" s="2" t="s">
        <v>38</v>
      </c>
    </row>
    <row r="3" spans="1:15" ht="14.25" customHeight="1" x14ac:dyDescent="0.25">
      <c r="A3" s="9" t="s">
        <v>39</v>
      </c>
      <c r="G3" s="3" t="s">
        <v>40</v>
      </c>
      <c r="H3" s="4"/>
    </row>
    <row r="4" spans="1:15" ht="14.25" customHeight="1" x14ac:dyDescent="0.25">
      <c r="A4" s="10" t="s">
        <v>41</v>
      </c>
      <c r="B4" s="11" t="s">
        <v>42</v>
      </c>
      <c r="C4" s="11" t="s">
        <v>43</v>
      </c>
      <c r="D4" s="11" t="s">
        <v>44</v>
      </c>
      <c r="E4" s="11" t="s">
        <v>45</v>
      </c>
      <c r="G4" s="12" t="s">
        <v>46</v>
      </c>
      <c r="H4" s="13">
        <v>7</v>
      </c>
      <c r="K4" s="14" t="s">
        <v>47</v>
      </c>
      <c r="L4" s="14" t="s">
        <v>48</v>
      </c>
      <c r="M4" s="14" t="s">
        <v>49</v>
      </c>
      <c r="N4" s="14" t="s">
        <v>50</v>
      </c>
      <c r="O4" s="14" t="s">
        <v>51</v>
      </c>
    </row>
    <row r="5" spans="1:15" ht="14.25" customHeight="1" x14ac:dyDescent="0.25">
      <c r="A5" s="15" t="s">
        <v>52</v>
      </c>
      <c r="B5" s="15"/>
      <c r="C5" s="15"/>
      <c r="D5" s="15"/>
      <c r="E5" s="15"/>
      <c r="G5" s="12" t="s">
        <v>53</v>
      </c>
      <c r="H5" s="13">
        <v>2</v>
      </c>
    </row>
    <row r="6" spans="1:15" ht="14.25" customHeight="1" x14ac:dyDescent="0.25">
      <c r="A6" s="7" t="s">
        <v>54</v>
      </c>
      <c r="B6" s="16">
        <v>8.5</v>
      </c>
      <c r="C6" s="13">
        <v>0</v>
      </c>
      <c r="D6" s="16">
        <f>B6*C6</f>
        <v>0</v>
      </c>
      <c r="E6" s="6">
        <v>7</v>
      </c>
      <c r="G6" s="12" t="s">
        <v>55</v>
      </c>
      <c r="H6" s="13" t="s">
        <v>56</v>
      </c>
      <c r="L6">
        <v>0</v>
      </c>
      <c r="M6">
        <v>0</v>
      </c>
      <c r="N6">
        <v>1</v>
      </c>
      <c r="O6">
        <v>1</v>
      </c>
    </row>
    <row r="7" spans="1:15" ht="14.25" customHeight="1" x14ac:dyDescent="0.25">
      <c r="A7" s="7" t="s">
        <v>57</v>
      </c>
      <c r="B7" s="16">
        <v>9.5</v>
      </c>
      <c r="C7" s="13">
        <v>0</v>
      </c>
      <c r="D7" s="16">
        <f>B7*C7</f>
        <v>0</v>
      </c>
      <c r="E7" s="6">
        <v>2</v>
      </c>
      <c r="G7" s="12" t="s">
        <v>58</v>
      </c>
      <c r="H7" s="13" t="s">
        <v>17</v>
      </c>
      <c r="L7">
        <v>0</v>
      </c>
      <c r="M7">
        <v>0</v>
      </c>
      <c r="N7">
        <v>0</v>
      </c>
      <c r="O7">
        <v>1</v>
      </c>
    </row>
    <row r="8" spans="1:15" ht="14.25" customHeight="1" x14ac:dyDescent="0.25">
      <c r="A8" s="15" t="s">
        <v>59</v>
      </c>
      <c r="B8" s="15"/>
      <c r="C8" s="15"/>
      <c r="D8" s="15"/>
      <c r="E8" s="15"/>
    </row>
    <row r="9" spans="1:15" ht="14.25" customHeight="1" x14ac:dyDescent="0.25">
      <c r="A9" s="7" t="s">
        <v>60</v>
      </c>
      <c r="B9" s="16">
        <v>4.5</v>
      </c>
      <c r="C9" s="13">
        <v>0</v>
      </c>
      <c r="D9" s="16">
        <f>B9*C9</f>
        <v>0</v>
      </c>
      <c r="E9" s="6">
        <v>4</v>
      </c>
      <c r="G9" s="3" t="s">
        <v>61</v>
      </c>
      <c r="H9" s="4"/>
      <c r="I9" s="4"/>
      <c r="L9">
        <v>0</v>
      </c>
      <c r="M9">
        <v>1</v>
      </c>
      <c r="N9">
        <v>1</v>
      </c>
      <c r="O9">
        <v>1</v>
      </c>
    </row>
    <row r="10" spans="1:15" ht="14.25" customHeight="1" x14ac:dyDescent="0.25">
      <c r="A10" s="15" t="s">
        <v>62</v>
      </c>
      <c r="B10" s="15"/>
      <c r="C10" s="15"/>
      <c r="D10" s="15"/>
      <c r="E10" s="15"/>
      <c r="G10" s="5" t="s">
        <v>3</v>
      </c>
      <c r="H10" s="5" t="s">
        <v>4</v>
      </c>
      <c r="I10" s="5" t="s">
        <v>5</v>
      </c>
    </row>
    <row r="11" spans="1:15" ht="14.25" customHeight="1" x14ac:dyDescent="0.25">
      <c r="A11" s="7" t="s">
        <v>63</v>
      </c>
      <c r="B11" s="16">
        <v>5.55</v>
      </c>
      <c r="C11" s="13">
        <v>0</v>
      </c>
      <c r="D11" s="16">
        <f>B11*C11</f>
        <v>0</v>
      </c>
      <c r="E11" s="6">
        <v>4</v>
      </c>
      <c r="G11" s="17" t="s">
        <v>7</v>
      </c>
      <c r="H11" s="18">
        <v>16</v>
      </c>
      <c r="I11" s="18">
        <v>16</v>
      </c>
      <c r="L11">
        <v>0</v>
      </c>
      <c r="M11">
        <v>0</v>
      </c>
      <c r="N11">
        <v>1</v>
      </c>
      <c r="O11">
        <v>1</v>
      </c>
    </row>
    <row r="12" spans="1:15" ht="14.25" customHeight="1" x14ac:dyDescent="0.25">
      <c r="A12" s="7" t="s">
        <v>64</v>
      </c>
      <c r="B12" s="16">
        <v>5.85</v>
      </c>
      <c r="C12" s="13">
        <v>0</v>
      </c>
      <c r="D12" s="16">
        <f>B12*C12</f>
        <v>0</v>
      </c>
      <c r="E12" s="6">
        <v>3</v>
      </c>
      <c r="G12" s="17" t="s">
        <v>10</v>
      </c>
      <c r="H12" s="18">
        <v>29</v>
      </c>
      <c r="I12" s="18">
        <v>29</v>
      </c>
      <c r="L12">
        <v>0</v>
      </c>
      <c r="M12">
        <v>0</v>
      </c>
      <c r="N12">
        <v>1</v>
      </c>
      <c r="O12">
        <v>1</v>
      </c>
    </row>
    <row r="13" spans="1:15" ht="14.25" customHeight="1" x14ac:dyDescent="0.25">
      <c r="A13" s="7" t="s">
        <v>65</v>
      </c>
      <c r="B13" s="16">
        <v>5.95</v>
      </c>
      <c r="C13" s="13">
        <v>0</v>
      </c>
      <c r="D13" s="16">
        <f>B13*C13</f>
        <v>0</v>
      </c>
      <c r="E13" s="6">
        <v>1</v>
      </c>
      <c r="G13" s="17" t="s">
        <v>13</v>
      </c>
      <c r="H13" s="18">
        <v>55</v>
      </c>
      <c r="I13" s="18">
        <v>50</v>
      </c>
      <c r="L13">
        <v>0</v>
      </c>
      <c r="M13">
        <v>0</v>
      </c>
      <c r="N13">
        <v>1</v>
      </c>
      <c r="O13">
        <v>1</v>
      </c>
    </row>
    <row r="14" spans="1:15" ht="14.25" customHeight="1" x14ac:dyDescent="0.25">
      <c r="A14" s="7" t="s">
        <v>66</v>
      </c>
      <c r="B14" s="16">
        <v>6.1</v>
      </c>
      <c r="C14" s="13">
        <v>0</v>
      </c>
      <c r="D14" s="16">
        <f>B14*C14</f>
        <v>0</v>
      </c>
      <c r="E14" s="6">
        <v>1</v>
      </c>
      <c r="G14" s="17" t="s">
        <v>17</v>
      </c>
      <c r="H14" s="18">
        <v>65</v>
      </c>
      <c r="I14" s="18">
        <v>60</v>
      </c>
      <c r="L14">
        <v>0</v>
      </c>
      <c r="M14">
        <v>0</v>
      </c>
      <c r="N14">
        <v>1</v>
      </c>
      <c r="O14">
        <v>1</v>
      </c>
    </row>
    <row r="15" spans="1:15" ht="14.25" customHeight="1" x14ac:dyDescent="0.25">
      <c r="A15" s="15" t="s">
        <v>67</v>
      </c>
      <c r="B15" s="15"/>
      <c r="C15" s="15"/>
      <c r="D15" s="15"/>
      <c r="E15" s="15"/>
    </row>
    <row r="16" spans="1:15" ht="14.25" customHeight="1" x14ac:dyDescent="0.25">
      <c r="A16" s="7" t="s">
        <v>68</v>
      </c>
      <c r="B16" s="16">
        <v>6.5</v>
      </c>
      <c r="C16" s="13">
        <v>0</v>
      </c>
      <c r="D16" s="16">
        <f t="shared" ref="D16:D28" si="0">B16*C16</f>
        <v>0</v>
      </c>
      <c r="E16" s="6">
        <v>3</v>
      </c>
      <c r="G16" s="19" t="s">
        <v>69</v>
      </c>
      <c r="H16" s="20">
        <f>IF(H6="Pre-book (10% off)",0.1,0)</f>
        <v>0</v>
      </c>
      <c r="L16">
        <v>0</v>
      </c>
      <c r="M16">
        <v>0</v>
      </c>
      <c r="N16">
        <v>1</v>
      </c>
      <c r="O16">
        <v>1</v>
      </c>
    </row>
    <row r="17" spans="1:15" ht="14.25" customHeight="1" x14ac:dyDescent="0.25">
      <c r="A17" s="7" t="s">
        <v>70</v>
      </c>
      <c r="B17" s="16">
        <v>7.5</v>
      </c>
      <c r="C17" s="13">
        <v>0</v>
      </c>
      <c r="D17" s="16">
        <f t="shared" si="0"/>
        <v>0</v>
      </c>
      <c r="E17" s="6">
        <v>6</v>
      </c>
      <c r="L17">
        <v>0</v>
      </c>
      <c r="M17">
        <v>0</v>
      </c>
      <c r="N17">
        <v>1</v>
      </c>
      <c r="O17">
        <v>1</v>
      </c>
    </row>
    <row r="18" spans="1:15" ht="14.25" customHeight="1" x14ac:dyDescent="0.25">
      <c r="A18" s="7" t="s">
        <v>71</v>
      </c>
      <c r="B18" s="16">
        <v>7.75</v>
      </c>
      <c r="C18" s="13">
        <v>0</v>
      </c>
      <c r="D18" s="16">
        <f t="shared" si="0"/>
        <v>0</v>
      </c>
      <c r="E18" s="6">
        <v>1</v>
      </c>
      <c r="G18" s="19" t="s">
        <v>72</v>
      </c>
      <c r="H18" s="21">
        <f>INDEX(H11:I14,MATCH(H7,G11:G14,0),IF(H4&gt;=15,2,1))</f>
        <v>65</v>
      </c>
      <c r="L18">
        <v>0</v>
      </c>
      <c r="M18">
        <v>0</v>
      </c>
      <c r="N18">
        <v>1</v>
      </c>
      <c r="O18">
        <v>1</v>
      </c>
    </row>
    <row r="19" spans="1:15" ht="14.25" customHeight="1" x14ac:dyDescent="0.25">
      <c r="A19" s="7" t="s">
        <v>73</v>
      </c>
      <c r="B19" s="16">
        <v>7.95</v>
      </c>
      <c r="C19" s="13">
        <v>0</v>
      </c>
      <c r="D19" s="16">
        <f t="shared" si="0"/>
        <v>0</v>
      </c>
      <c r="E19" s="6">
        <v>2</v>
      </c>
      <c r="G19" s="19" t="s">
        <v>74</v>
      </c>
      <c r="H19" s="21">
        <f>H18*(1-prebook_discount)</f>
        <v>65</v>
      </c>
      <c r="L19">
        <v>0</v>
      </c>
      <c r="M19">
        <v>0</v>
      </c>
      <c r="N19">
        <v>1</v>
      </c>
      <c r="O19">
        <v>1</v>
      </c>
    </row>
    <row r="20" spans="1:15" ht="14.25" customHeight="1" x14ac:dyDescent="0.25">
      <c r="A20" s="7" t="s">
        <v>75</v>
      </c>
      <c r="B20" s="16">
        <v>8.5</v>
      </c>
      <c r="C20" s="13">
        <v>0</v>
      </c>
      <c r="D20" s="16">
        <f t="shared" si="0"/>
        <v>0</v>
      </c>
      <c r="E20" s="6">
        <v>3</v>
      </c>
      <c r="L20">
        <v>0</v>
      </c>
      <c r="M20">
        <v>0</v>
      </c>
      <c r="N20">
        <v>0</v>
      </c>
      <c r="O20">
        <v>1</v>
      </c>
    </row>
    <row r="21" spans="1:15" ht="14.25" customHeight="1" x14ac:dyDescent="0.25">
      <c r="A21" s="7" t="s">
        <v>76</v>
      </c>
      <c r="B21" s="16">
        <v>9.5</v>
      </c>
      <c r="C21" s="13">
        <v>0</v>
      </c>
      <c r="D21" s="16">
        <f t="shared" si="0"/>
        <v>0</v>
      </c>
      <c r="E21" s="6">
        <v>5</v>
      </c>
      <c r="G21" s="3" t="s">
        <v>77</v>
      </c>
      <c r="H21" s="3"/>
      <c r="I21" s="3"/>
      <c r="L21">
        <v>0</v>
      </c>
      <c r="M21">
        <v>0</v>
      </c>
      <c r="N21">
        <v>0</v>
      </c>
      <c r="O21">
        <v>1</v>
      </c>
    </row>
    <row r="22" spans="1:15" ht="17.25" customHeight="1" x14ac:dyDescent="0.25">
      <c r="A22" s="7" t="s">
        <v>78</v>
      </c>
      <c r="B22" s="16">
        <v>9.75</v>
      </c>
      <c r="C22" s="13">
        <v>0</v>
      </c>
      <c r="D22" s="16">
        <f t="shared" si="0"/>
        <v>0</v>
      </c>
      <c r="E22" s="6">
        <v>1</v>
      </c>
      <c r="G22" s="19" t="s">
        <v>79</v>
      </c>
      <c r="H22" s="22">
        <f>H33*H4*H5</f>
        <v>0</v>
      </c>
      <c r="L22">
        <v>0</v>
      </c>
      <c r="M22">
        <v>0</v>
      </c>
      <c r="N22">
        <v>0</v>
      </c>
      <c r="O22">
        <v>1</v>
      </c>
    </row>
    <row r="23" spans="1:15" ht="17.25" customHeight="1" x14ac:dyDescent="0.25">
      <c r="A23" s="7" t="s">
        <v>80</v>
      </c>
      <c r="B23" s="16">
        <v>9.9499999999999993</v>
      </c>
      <c r="C23" s="13">
        <v>0</v>
      </c>
      <c r="D23" s="16">
        <f t="shared" si="0"/>
        <v>0</v>
      </c>
      <c r="E23" s="6">
        <v>1</v>
      </c>
      <c r="G23" s="19" t="s">
        <v>81</v>
      </c>
      <c r="H23" s="22">
        <f>Daily_rate_after_discount*number_of_nights*adults_in_cabin</f>
        <v>910</v>
      </c>
      <c r="L23">
        <v>0</v>
      </c>
      <c r="M23">
        <v>0</v>
      </c>
      <c r="N23">
        <v>0</v>
      </c>
      <c r="O23">
        <v>0</v>
      </c>
    </row>
    <row r="24" spans="1:15" ht="17.25" customHeight="1" x14ac:dyDescent="0.25">
      <c r="A24" s="7" t="s">
        <v>82</v>
      </c>
      <c r="B24" s="16">
        <v>10.15</v>
      </c>
      <c r="C24" s="13">
        <v>0</v>
      </c>
      <c r="D24" s="16">
        <f t="shared" si="0"/>
        <v>0</v>
      </c>
      <c r="E24" s="6">
        <v>1</v>
      </c>
      <c r="G24" s="19" t="s">
        <v>83</v>
      </c>
      <c r="H24" s="23">
        <f>H22-H23</f>
        <v>-910</v>
      </c>
      <c r="L24">
        <v>0</v>
      </c>
      <c r="M24">
        <v>0</v>
      </c>
      <c r="N24">
        <v>0</v>
      </c>
      <c r="O24">
        <v>0</v>
      </c>
    </row>
    <row r="25" spans="1:15" ht="46.5" customHeight="1" x14ac:dyDescent="0.25">
      <c r="A25" s="7" t="s">
        <v>84</v>
      </c>
      <c r="B25" s="16">
        <v>10.75</v>
      </c>
      <c r="C25" s="13">
        <v>0</v>
      </c>
      <c r="D25" s="16">
        <f t="shared" si="0"/>
        <v>0</v>
      </c>
      <c r="E25" s="6">
        <v>2</v>
      </c>
      <c r="G25" s="19" t="s">
        <v>85</v>
      </c>
      <c r="H25" s="24" t="str">
        <f>IF(H24&gt;0,"✓ Package saves £"&amp;TEXT(H24,"0.00"),"✗ PAYG cheaper by £"&amp;TEXT(-H24,"0.00"))</f>
        <v>✗ PAYG cheaper by £910.00</v>
      </c>
      <c r="L25">
        <v>0</v>
      </c>
      <c r="M25">
        <v>0</v>
      </c>
      <c r="N25">
        <v>0</v>
      </c>
      <c r="O25">
        <v>1</v>
      </c>
    </row>
    <row r="26" spans="1:15" ht="14.25" customHeight="1" x14ac:dyDescent="0.25">
      <c r="A26" s="7" t="s">
        <v>86</v>
      </c>
      <c r="B26" s="16">
        <v>27</v>
      </c>
      <c r="C26" s="13">
        <v>0</v>
      </c>
      <c r="D26" s="16">
        <f t="shared" si="0"/>
        <v>0</v>
      </c>
      <c r="E26" s="6">
        <v>1</v>
      </c>
      <c r="L26">
        <v>0</v>
      </c>
      <c r="M26">
        <v>0</v>
      </c>
      <c r="N26">
        <v>0</v>
      </c>
      <c r="O26">
        <v>0</v>
      </c>
    </row>
    <row r="27" spans="1:15" ht="14.25" customHeight="1" x14ac:dyDescent="0.25">
      <c r="A27" s="7" t="s">
        <v>87</v>
      </c>
      <c r="B27" s="16">
        <v>49.5</v>
      </c>
      <c r="C27" s="13">
        <v>0</v>
      </c>
      <c r="D27" s="16">
        <f t="shared" si="0"/>
        <v>0</v>
      </c>
      <c r="E27" s="6">
        <v>1</v>
      </c>
      <c r="G27" s="19" t="s">
        <v>88</v>
      </c>
      <c r="H27" s="25">
        <f>D69</f>
        <v>0</v>
      </c>
      <c r="L27">
        <v>0</v>
      </c>
      <c r="M27">
        <v>0</v>
      </c>
      <c r="N27">
        <v>0</v>
      </c>
      <c r="O27">
        <v>0</v>
      </c>
    </row>
    <row r="28" spans="1:15" ht="14.25" customHeight="1" x14ac:dyDescent="0.25">
      <c r="A28" s="7" t="s">
        <v>89</v>
      </c>
      <c r="B28" s="16">
        <v>52.5</v>
      </c>
      <c r="C28" s="13">
        <v>0</v>
      </c>
      <c r="D28" s="16">
        <f t="shared" si="0"/>
        <v>0</v>
      </c>
      <c r="E28" s="6">
        <v>1</v>
      </c>
      <c r="G28" s="19" t="s">
        <v>90</v>
      </c>
      <c r="H28" s="25">
        <f>Daily_rate_after_discount</f>
        <v>65</v>
      </c>
      <c r="L28">
        <v>0</v>
      </c>
      <c r="M28">
        <v>0</v>
      </c>
      <c r="N28">
        <v>0</v>
      </c>
      <c r="O28">
        <v>0</v>
      </c>
    </row>
    <row r="29" spans="1:15" ht="14.25" customHeight="1" x14ac:dyDescent="0.25">
      <c r="A29" s="15" t="s">
        <v>91</v>
      </c>
      <c r="B29" s="15"/>
      <c r="C29" s="15"/>
      <c r="D29" s="15"/>
      <c r="E29" s="15"/>
    </row>
    <row r="30" spans="1:15" ht="14.25" customHeight="1" x14ac:dyDescent="0.25">
      <c r="A30" s="7" t="s">
        <v>92</v>
      </c>
      <c r="B30" s="16">
        <v>4.8</v>
      </c>
      <c r="C30" s="13">
        <v>0</v>
      </c>
      <c r="D30" s="16">
        <f t="shared" ref="D30:D35" si="1">B30*C30</f>
        <v>0</v>
      </c>
      <c r="E30" s="6">
        <v>7</v>
      </c>
      <c r="G30" s="9" t="s">
        <v>93</v>
      </c>
      <c r="H30" s="9" t="s">
        <v>94</v>
      </c>
      <c r="L30">
        <v>0</v>
      </c>
      <c r="M30">
        <v>0</v>
      </c>
      <c r="N30">
        <v>1</v>
      </c>
      <c r="O30">
        <v>1</v>
      </c>
    </row>
    <row r="31" spans="1:15" ht="14.25" customHeight="1" x14ac:dyDescent="0.25">
      <c r="A31" s="7" t="s">
        <v>95</v>
      </c>
      <c r="B31" s="16">
        <v>4.95</v>
      </c>
      <c r="C31" s="13">
        <v>0</v>
      </c>
      <c r="D31" s="16">
        <f t="shared" si="1"/>
        <v>0</v>
      </c>
      <c r="E31" s="6">
        <v>3</v>
      </c>
      <c r="L31">
        <v>0</v>
      </c>
      <c r="M31">
        <v>0</v>
      </c>
      <c r="N31">
        <v>1</v>
      </c>
      <c r="O31">
        <v>1</v>
      </c>
    </row>
    <row r="32" spans="1:15" ht="27" customHeight="1" x14ac:dyDescent="0.25">
      <c r="A32" s="7" t="s">
        <v>96</v>
      </c>
      <c r="B32" s="16">
        <v>5.15</v>
      </c>
      <c r="C32" s="13">
        <v>0</v>
      </c>
      <c r="D32" s="16">
        <f t="shared" si="1"/>
        <v>0</v>
      </c>
      <c r="E32" s="6">
        <v>6</v>
      </c>
      <c r="G32" s="9" t="s">
        <v>97</v>
      </c>
      <c r="H32" s="9" t="str">
        <f>IF(H7="Refresh","L",IF(H7="Alcohol-Free","M",IF(H7="Classic","N","O")))</f>
        <v>O</v>
      </c>
      <c r="L32">
        <v>0</v>
      </c>
      <c r="M32">
        <v>0</v>
      </c>
      <c r="N32">
        <v>1</v>
      </c>
      <c r="O32">
        <v>1</v>
      </c>
    </row>
    <row r="33" spans="1:15" ht="14.25" customHeight="1" x14ac:dyDescent="0.25">
      <c r="A33" s="7" t="s">
        <v>98</v>
      </c>
      <c r="B33" s="16">
        <v>7.3</v>
      </c>
      <c r="C33" s="13">
        <v>0</v>
      </c>
      <c r="D33" s="16">
        <f t="shared" si="1"/>
        <v>0</v>
      </c>
      <c r="E33" s="6">
        <v>7</v>
      </c>
      <c r="G33" s="9" t="s">
        <v>99</v>
      </c>
      <c r="H33" s="9">
        <f>IF(H7="Refresh",SUMPRODUCT(D6:D68,L6:L68),IF(H7="Alcohol-Free",SUMPRODUCT(D6:D68,M6:M68),IF(H7="Classic",SUMPRODUCT(D6:D68,N6:N68),SUMPRODUCT(D6:D68,O6:O68))))</f>
        <v>0</v>
      </c>
      <c r="L33">
        <v>0</v>
      </c>
      <c r="M33">
        <v>0</v>
      </c>
      <c r="N33">
        <v>0</v>
      </c>
      <c r="O33">
        <v>1</v>
      </c>
    </row>
    <row r="34" spans="1:15" ht="14.25" customHeight="1" x14ac:dyDescent="0.25">
      <c r="A34" s="7" t="s">
        <v>100</v>
      </c>
      <c r="B34" s="16">
        <v>7.45</v>
      </c>
      <c r="C34" s="13">
        <v>0</v>
      </c>
      <c r="D34" s="16">
        <f t="shared" si="1"/>
        <v>0</v>
      </c>
      <c r="E34" s="6">
        <v>3</v>
      </c>
      <c r="L34">
        <v>0</v>
      </c>
      <c r="M34">
        <v>0</v>
      </c>
      <c r="N34">
        <v>0</v>
      </c>
      <c r="O34">
        <v>1</v>
      </c>
    </row>
    <row r="35" spans="1:15" ht="27" customHeight="1" x14ac:dyDescent="0.25">
      <c r="A35" s="7" t="s">
        <v>101</v>
      </c>
      <c r="B35" s="16">
        <v>7.65</v>
      </c>
      <c r="C35" s="13">
        <v>0</v>
      </c>
      <c r="D35" s="16">
        <f t="shared" si="1"/>
        <v>0</v>
      </c>
      <c r="E35" s="6">
        <v>6</v>
      </c>
      <c r="L35">
        <v>0</v>
      </c>
      <c r="M35">
        <v>0</v>
      </c>
      <c r="N35">
        <v>0</v>
      </c>
      <c r="O35">
        <v>1</v>
      </c>
    </row>
    <row r="36" spans="1:15" ht="14.25" customHeight="1" x14ac:dyDescent="0.25">
      <c r="A36" s="15" t="s">
        <v>102</v>
      </c>
      <c r="B36" s="15"/>
      <c r="C36" s="15"/>
      <c r="D36" s="15"/>
      <c r="E36" s="15"/>
    </row>
    <row r="37" spans="1:15" ht="14.25" customHeight="1" x14ac:dyDescent="0.25">
      <c r="A37" s="7" t="s">
        <v>103</v>
      </c>
      <c r="B37" s="16">
        <v>4.5</v>
      </c>
      <c r="C37" s="13">
        <v>0</v>
      </c>
      <c r="D37" s="16">
        <f>B37*C37</f>
        <v>0</v>
      </c>
      <c r="E37" s="6">
        <v>1</v>
      </c>
      <c r="L37">
        <v>0</v>
      </c>
      <c r="M37">
        <v>1</v>
      </c>
      <c r="N37">
        <v>1</v>
      </c>
      <c r="O37">
        <v>1</v>
      </c>
    </row>
    <row r="38" spans="1:15" ht="14.25" customHeight="1" x14ac:dyDescent="0.25">
      <c r="A38" s="7" t="s">
        <v>104</v>
      </c>
      <c r="B38" s="16">
        <v>5.0999999999999996</v>
      </c>
      <c r="C38" s="13">
        <v>0</v>
      </c>
      <c r="D38" s="16">
        <f>B38*C38</f>
        <v>0</v>
      </c>
      <c r="E38" s="6">
        <v>1</v>
      </c>
      <c r="L38">
        <v>0</v>
      </c>
      <c r="M38">
        <v>1</v>
      </c>
      <c r="N38">
        <v>1</v>
      </c>
      <c r="O38">
        <v>1</v>
      </c>
    </row>
    <row r="39" spans="1:15" ht="14.25" customHeight="1" x14ac:dyDescent="0.25">
      <c r="A39" s="7" t="s">
        <v>105</v>
      </c>
      <c r="B39" s="16">
        <v>7.15</v>
      </c>
      <c r="C39" s="13">
        <v>0</v>
      </c>
      <c r="D39" s="16">
        <f>B39*C39</f>
        <v>0</v>
      </c>
      <c r="E39" s="6">
        <v>3</v>
      </c>
      <c r="L39">
        <v>0</v>
      </c>
      <c r="M39">
        <v>1</v>
      </c>
      <c r="N39">
        <v>1</v>
      </c>
      <c r="O39">
        <v>1</v>
      </c>
    </row>
    <row r="40" spans="1:15" ht="14.25" customHeight="1" x14ac:dyDescent="0.25">
      <c r="A40" s="15" t="s">
        <v>106</v>
      </c>
      <c r="B40" s="15"/>
      <c r="C40" s="15"/>
      <c r="D40" s="15"/>
      <c r="E40" s="15"/>
    </row>
    <row r="41" spans="1:15" ht="14.25" customHeight="1" x14ac:dyDescent="0.25">
      <c r="A41" s="7" t="s">
        <v>107</v>
      </c>
      <c r="B41" s="16">
        <v>2.35</v>
      </c>
      <c r="C41" s="13">
        <v>0</v>
      </c>
      <c r="D41" s="16">
        <f t="shared" ref="D41:D49" si="2">B41*C41</f>
        <v>0</v>
      </c>
      <c r="E41" s="6">
        <v>1</v>
      </c>
      <c r="L41">
        <v>0</v>
      </c>
      <c r="M41">
        <v>1</v>
      </c>
      <c r="N41">
        <v>1</v>
      </c>
      <c r="O41">
        <v>1</v>
      </c>
    </row>
    <row r="42" spans="1:15" ht="14.25" customHeight="1" x14ac:dyDescent="0.25">
      <c r="A42" s="7" t="s">
        <v>108</v>
      </c>
      <c r="B42" s="16">
        <v>2.95</v>
      </c>
      <c r="C42" s="13">
        <v>0</v>
      </c>
      <c r="D42" s="16">
        <f t="shared" si="2"/>
        <v>0</v>
      </c>
      <c r="E42" s="6">
        <v>1</v>
      </c>
      <c r="L42">
        <v>0</v>
      </c>
      <c r="M42">
        <v>1</v>
      </c>
      <c r="N42">
        <v>1</v>
      </c>
      <c r="O42">
        <v>1</v>
      </c>
    </row>
    <row r="43" spans="1:15" ht="27" customHeight="1" x14ac:dyDescent="0.25">
      <c r="A43" s="7" t="s">
        <v>109</v>
      </c>
      <c r="B43" s="16">
        <v>3</v>
      </c>
      <c r="C43" s="13">
        <v>0</v>
      </c>
      <c r="D43" s="16">
        <f t="shared" si="2"/>
        <v>0</v>
      </c>
      <c r="E43" s="6">
        <v>1</v>
      </c>
      <c r="L43">
        <v>1</v>
      </c>
      <c r="M43">
        <v>1</v>
      </c>
      <c r="N43">
        <v>1</v>
      </c>
      <c r="O43">
        <v>1</v>
      </c>
    </row>
    <row r="44" spans="1:15" ht="14.25" customHeight="1" x14ac:dyDescent="0.25">
      <c r="A44" s="7" t="s">
        <v>110</v>
      </c>
      <c r="B44" s="16">
        <v>3.1</v>
      </c>
      <c r="C44" s="13">
        <v>0</v>
      </c>
      <c r="D44" s="16">
        <f t="shared" si="2"/>
        <v>0</v>
      </c>
      <c r="E44" s="6">
        <v>1</v>
      </c>
      <c r="L44">
        <v>0</v>
      </c>
      <c r="M44">
        <v>1</v>
      </c>
      <c r="N44">
        <v>1</v>
      </c>
      <c r="O44">
        <v>1</v>
      </c>
    </row>
    <row r="45" spans="1:15" ht="14.25" customHeight="1" x14ac:dyDescent="0.25">
      <c r="A45" s="7" t="s">
        <v>111</v>
      </c>
      <c r="B45" s="16">
        <v>3.25</v>
      </c>
      <c r="C45" s="13">
        <v>0</v>
      </c>
      <c r="D45" s="16">
        <f t="shared" si="2"/>
        <v>0</v>
      </c>
      <c r="E45" s="6">
        <v>1</v>
      </c>
      <c r="L45">
        <v>0</v>
      </c>
      <c r="M45">
        <v>1</v>
      </c>
      <c r="N45">
        <v>1</v>
      </c>
      <c r="O45">
        <v>1</v>
      </c>
    </row>
    <row r="46" spans="1:15" ht="27" customHeight="1" x14ac:dyDescent="0.25">
      <c r="A46" s="7" t="s">
        <v>112</v>
      </c>
      <c r="B46" s="16">
        <v>3.5</v>
      </c>
      <c r="C46" s="13">
        <v>0</v>
      </c>
      <c r="D46" s="16">
        <f t="shared" si="2"/>
        <v>0</v>
      </c>
      <c r="E46" s="6">
        <v>4</v>
      </c>
      <c r="L46">
        <v>0</v>
      </c>
      <c r="M46">
        <v>1</v>
      </c>
      <c r="N46">
        <v>1</v>
      </c>
      <c r="O46">
        <v>1</v>
      </c>
    </row>
    <row r="47" spans="1:15" ht="27" customHeight="1" x14ac:dyDescent="0.25">
      <c r="A47" s="7" t="s">
        <v>113</v>
      </c>
      <c r="B47" s="16">
        <v>3.7</v>
      </c>
      <c r="C47" s="13">
        <v>0</v>
      </c>
      <c r="D47" s="16">
        <f t="shared" si="2"/>
        <v>0</v>
      </c>
      <c r="E47" s="6">
        <v>1</v>
      </c>
      <c r="L47">
        <v>1</v>
      </c>
      <c r="M47">
        <v>1</v>
      </c>
      <c r="N47">
        <v>1</v>
      </c>
      <c r="O47">
        <v>1</v>
      </c>
    </row>
    <row r="48" spans="1:15" ht="14.25" customHeight="1" x14ac:dyDescent="0.25">
      <c r="A48" s="7" t="s">
        <v>114</v>
      </c>
      <c r="B48" s="16">
        <v>4.2</v>
      </c>
      <c r="C48" s="13">
        <v>0</v>
      </c>
      <c r="D48" s="16">
        <f t="shared" si="2"/>
        <v>0</v>
      </c>
      <c r="E48" s="6">
        <v>1</v>
      </c>
      <c r="L48">
        <v>0</v>
      </c>
      <c r="M48">
        <v>0</v>
      </c>
      <c r="N48">
        <v>0</v>
      </c>
      <c r="O48">
        <v>1</v>
      </c>
    </row>
    <row r="49" spans="1:15" ht="14.25" customHeight="1" x14ac:dyDescent="0.25">
      <c r="A49" s="7" t="s">
        <v>115</v>
      </c>
      <c r="B49" s="16">
        <v>4.25</v>
      </c>
      <c r="C49" s="13">
        <v>0</v>
      </c>
      <c r="D49" s="16">
        <f t="shared" si="2"/>
        <v>0</v>
      </c>
      <c r="E49" s="6">
        <v>1</v>
      </c>
      <c r="L49">
        <v>0</v>
      </c>
      <c r="M49">
        <v>1</v>
      </c>
      <c r="N49">
        <v>1</v>
      </c>
      <c r="O49">
        <v>1</v>
      </c>
    </row>
    <row r="50" spans="1:15" ht="14.25" customHeight="1" x14ac:dyDescent="0.25">
      <c r="A50" s="15" t="s">
        <v>116</v>
      </c>
      <c r="B50" s="15"/>
      <c r="C50" s="15"/>
      <c r="D50" s="15"/>
      <c r="E50" s="15"/>
    </row>
    <row r="51" spans="1:15" ht="14.25" customHeight="1" x14ac:dyDescent="0.25">
      <c r="A51" s="7" t="s">
        <v>117</v>
      </c>
      <c r="B51" s="16">
        <v>2.2999999999999998</v>
      </c>
      <c r="C51" s="13">
        <v>0</v>
      </c>
      <c r="D51" s="16">
        <f t="shared" ref="D51:D61" si="3">B51*C51</f>
        <v>0</v>
      </c>
      <c r="E51" s="6">
        <v>1</v>
      </c>
      <c r="L51">
        <v>0</v>
      </c>
      <c r="M51">
        <v>1</v>
      </c>
      <c r="N51">
        <v>1</v>
      </c>
      <c r="O51">
        <v>1</v>
      </c>
    </row>
    <row r="52" spans="1:15" ht="14.25" customHeight="1" x14ac:dyDescent="0.25">
      <c r="A52" s="7" t="s">
        <v>118</v>
      </c>
      <c r="B52" s="16">
        <v>2.6</v>
      </c>
      <c r="C52" s="13">
        <v>0</v>
      </c>
      <c r="D52" s="16">
        <f t="shared" si="3"/>
        <v>0</v>
      </c>
      <c r="E52" s="6">
        <v>1</v>
      </c>
      <c r="L52">
        <v>0</v>
      </c>
      <c r="M52">
        <v>0</v>
      </c>
      <c r="N52">
        <v>0</v>
      </c>
      <c r="O52">
        <v>1</v>
      </c>
    </row>
    <row r="53" spans="1:15" ht="14.25" customHeight="1" x14ac:dyDescent="0.25">
      <c r="A53" s="7" t="s">
        <v>119</v>
      </c>
      <c r="B53" s="16">
        <v>2.65</v>
      </c>
      <c r="C53" s="13">
        <v>0</v>
      </c>
      <c r="D53" s="16">
        <f t="shared" si="3"/>
        <v>0</v>
      </c>
      <c r="E53" s="6">
        <v>1</v>
      </c>
      <c r="L53">
        <v>0</v>
      </c>
      <c r="M53">
        <v>1</v>
      </c>
      <c r="N53">
        <v>1</v>
      </c>
      <c r="O53">
        <v>1</v>
      </c>
    </row>
    <row r="54" spans="1:15" ht="14.25" customHeight="1" x14ac:dyDescent="0.25">
      <c r="A54" s="7" t="s">
        <v>120</v>
      </c>
      <c r="B54" s="16">
        <v>2.95</v>
      </c>
      <c r="C54" s="13">
        <v>0</v>
      </c>
      <c r="D54" s="16">
        <f t="shared" si="3"/>
        <v>0</v>
      </c>
      <c r="E54" s="6">
        <v>1</v>
      </c>
      <c r="L54">
        <v>0</v>
      </c>
      <c r="M54">
        <v>1</v>
      </c>
      <c r="N54">
        <v>1</v>
      </c>
      <c r="O54">
        <v>1</v>
      </c>
    </row>
    <row r="55" spans="1:15" ht="14.25" customHeight="1" x14ac:dyDescent="0.25">
      <c r="A55" s="7" t="s">
        <v>121</v>
      </c>
      <c r="B55" s="16">
        <v>3.25</v>
      </c>
      <c r="C55" s="13">
        <v>0</v>
      </c>
      <c r="D55" s="16">
        <f t="shared" si="3"/>
        <v>0</v>
      </c>
      <c r="E55" s="6">
        <v>1</v>
      </c>
      <c r="L55">
        <v>0</v>
      </c>
      <c r="M55">
        <v>0</v>
      </c>
      <c r="N55">
        <v>0</v>
      </c>
      <c r="O55">
        <v>1</v>
      </c>
    </row>
    <row r="56" spans="1:15" ht="14.25" customHeight="1" x14ac:dyDescent="0.25">
      <c r="A56" s="7" t="s">
        <v>122</v>
      </c>
      <c r="B56" s="16">
        <v>3.55</v>
      </c>
      <c r="C56" s="13">
        <v>0</v>
      </c>
      <c r="D56" s="16">
        <f t="shared" si="3"/>
        <v>0</v>
      </c>
      <c r="E56" s="6">
        <v>3</v>
      </c>
      <c r="L56">
        <v>0</v>
      </c>
      <c r="M56">
        <v>1</v>
      </c>
      <c r="N56">
        <v>1</v>
      </c>
      <c r="O56">
        <v>1</v>
      </c>
    </row>
    <row r="57" spans="1:15" ht="14.25" customHeight="1" x14ac:dyDescent="0.25">
      <c r="A57" s="7" t="s">
        <v>123</v>
      </c>
      <c r="B57" s="16">
        <v>3.65</v>
      </c>
      <c r="C57" s="13">
        <v>0</v>
      </c>
      <c r="D57" s="16">
        <f t="shared" si="3"/>
        <v>0</v>
      </c>
      <c r="E57" s="6">
        <v>1</v>
      </c>
      <c r="L57">
        <v>0</v>
      </c>
      <c r="M57">
        <v>1</v>
      </c>
      <c r="N57">
        <v>1</v>
      </c>
      <c r="O57">
        <v>1</v>
      </c>
    </row>
    <row r="58" spans="1:15" ht="14.25" customHeight="1" x14ac:dyDescent="0.25">
      <c r="A58" s="7" t="s">
        <v>124</v>
      </c>
      <c r="B58" s="16">
        <v>3.75</v>
      </c>
      <c r="C58" s="13">
        <v>0</v>
      </c>
      <c r="D58" s="16">
        <f t="shared" si="3"/>
        <v>0</v>
      </c>
      <c r="E58" s="6">
        <v>1</v>
      </c>
      <c r="L58">
        <v>0</v>
      </c>
      <c r="M58">
        <v>1</v>
      </c>
      <c r="N58">
        <v>1</v>
      </c>
      <c r="O58">
        <v>1</v>
      </c>
    </row>
    <row r="59" spans="1:15" ht="14.25" customHeight="1" x14ac:dyDescent="0.25">
      <c r="A59" s="7" t="s">
        <v>125</v>
      </c>
      <c r="B59" s="16">
        <v>3.8</v>
      </c>
      <c r="C59" s="13">
        <v>0</v>
      </c>
      <c r="D59" s="16">
        <f t="shared" si="3"/>
        <v>0</v>
      </c>
      <c r="E59" s="6">
        <v>2</v>
      </c>
      <c r="L59">
        <v>0</v>
      </c>
      <c r="M59">
        <v>0</v>
      </c>
      <c r="N59">
        <v>0</v>
      </c>
      <c r="O59">
        <v>1</v>
      </c>
    </row>
    <row r="60" spans="1:15" ht="14.25" customHeight="1" x14ac:dyDescent="0.25">
      <c r="A60" s="7" t="s">
        <v>126</v>
      </c>
      <c r="B60" s="16">
        <v>3.95</v>
      </c>
      <c r="C60" s="13">
        <v>0</v>
      </c>
      <c r="D60" s="16">
        <f t="shared" si="3"/>
        <v>0</v>
      </c>
      <c r="E60" s="6">
        <v>1</v>
      </c>
      <c r="L60">
        <v>0</v>
      </c>
      <c r="M60">
        <v>0</v>
      </c>
      <c r="N60">
        <v>0</v>
      </c>
      <c r="O60">
        <v>1</v>
      </c>
    </row>
    <row r="61" spans="1:15" ht="14.25" customHeight="1" x14ac:dyDescent="0.25">
      <c r="A61" s="7" t="s">
        <v>127</v>
      </c>
      <c r="B61" s="16">
        <v>4</v>
      </c>
      <c r="C61" s="13">
        <v>0</v>
      </c>
      <c r="D61" s="16">
        <f t="shared" si="3"/>
        <v>0</v>
      </c>
      <c r="E61" s="6">
        <v>1</v>
      </c>
      <c r="L61">
        <v>0</v>
      </c>
      <c r="M61">
        <v>0</v>
      </c>
      <c r="N61">
        <v>0</v>
      </c>
      <c r="O61">
        <v>1</v>
      </c>
    </row>
    <row r="62" spans="1:15" ht="14.25" customHeight="1" x14ac:dyDescent="0.25">
      <c r="A62" s="15" t="s">
        <v>128</v>
      </c>
      <c r="B62" s="15"/>
      <c r="C62" s="15"/>
      <c r="D62" s="15"/>
      <c r="E62" s="15"/>
    </row>
    <row r="63" spans="1:15" ht="14.25" customHeight="1" x14ac:dyDescent="0.25">
      <c r="A63" s="7" t="s">
        <v>129</v>
      </c>
      <c r="B63" s="16">
        <v>3.55</v>
      </c>
      <c r="C63" s="13">
        <v>0</v>
      </c>
      <c r="D63" s="16">
        <f t="shared" ref="D63:D68" si="4">B63*C63</f>
        <v>0</v>
      </c>
      <c r="E63" s="6">
        <v>2</v>
      </c>
      <c r="L63">
        <v>0</v>
      </c>
      <c r="M63">
        <v>1</v>
      </c>
      <c r="N63">
        <v>1</v>
      </c>
      <c r="O63">
        <v>1</v>
      </c>
    </row>
    <row r="64" spans="1:15" ht="14.25" customHeight="1" x14ac:dyDescent="0.25">
      <c r="A64" s="7" t="s">
        <v>130</v>
      </c>
      <c r="B64" s="16">
        <v>3.8</v>
      </c>
      <c r="C64" s="13">
        <v>0</v>
      </c>
      <c r="D64" s="16">
        <f t="shared" si="4"/>
        <v>0</v>
      </c>
      <c r="E64" s="6">
        <v>2</v>
      </c>
      <c r="L64">
        <v>0</v>
      </c>
      <c r="M64">
        <v>0</v>
      </c>
      <c r="N64">
        <v>0</v>
      </c>
      <c r="O64">
        <v>1</v>
      </c>
    </row>
    <row r="65" spans="1:15" ht="14.25" customHeight="1" x14ac:dyDescent="0.25">
      <c r="A65" s="7" t="s">
        <v>131</v>
      </c>
      <c r="B65" s="16">
        <v>4.05</v>
      </c>
      <c r="C65" s="13">
        <v>0</v>
      </c>
      <c r="D65" s="16">
        <f t="shared" si="4"/>
        <v>0</v>
      </c>
      <c r="E65" s="6">
        <v>2</v>
      </c>
      <c r="L65">
        <v>0</v>
      </c>
      <c r="M65">
        <v>0</v>
      </c>
      <c r="N65">
        <v>0</v>
      </c>
      <c r="O65">
        <v>1</v>
      </c>
    </row>
    <row r="66" spans="1:15" ht="14.25" customHeight="1" x14ac:dyDescent="0.25">
      <c r="A66" s="7" t="s">
        <v>132</v>
      </c>
      <c r="B66" s="16">
        <v>4.3</v>
      </c>
      <c r="C66" s="13">
        <v>0</v>
      </c>
      <c r="D66" s="16">
        <f t="shared" si="4"/>
        <v>0</v>
      </c>
      <c r="E66" s="6">
        <v>2</v>
      </c>
      <c r="L66">
        <v>0</v>
      </c>
      <c r="M66">
        <v>0</v>
      </c>
      <c r="N66">
        <v>0</v>
      </c>
      <c r="O66">
        <v>1</v>
      </c>
    </row>
    <row r="67" spans="1:15" ht="14.25" customHeight="1" x14ac:dyDescent="0.25">
      <c r="A67" s="7" t="s">
        <v>133</v>
      </c>
      <c r="B67" s="16">
        <v>4.5</v>
      </c>
      <c r="C67" s="13">
        <v>0</v>
      </c>
      <c r="D67" s="16">
        <f t="shared" si="4"/>
        <v>0</v>
      </c>
      <c r="E67" s="6">
        <v>2</v>
      </c>
      <c r="L67">
        <v>0</v>
      </c>
      <c r="M67">
        <v>0</v>
      </c>
      <c r="N67">
        <v>0</v>
      </c>
      <c r="O67">
        <v>1</v>
      </c>
    </row>
    <row r="68" spans="1:15" ht="14.25" customHeight="1" x14ac:dyDescent="0.25">
      <c r="A68" s="7" t="s">
        <v>134</v>
      </c>
      <c r="B68" s="16">
        <v>4.6500000000000004</v>
      </c>
      <c r="C68" s="13">
        <v>0</v>
      </c>
      <c r="D68" s="16">
        <f t="shared" si="4"/>
        <v>0</v>
      </c>
      <c r="E68" s="6">
        <v>2</v>
      </c>
      <c r="L68">
        <v>0</v>
      </c>
      <c r="M68">
        <v>0</v>
      </c>
      <c r="N68">
        <v>0</v>
      </c>
      <c r="O68">
        <v>1</v>
      </c>
    </row>
    <row r="69" spans="1:15" ht="14.25" customHeight="1" x14ac:dyDescent="0.25">
      <c r="A69" s="5" t="s">
        <v>135</v>
      </c>
      <c r="B69" s="26"/>
      <c r="C69" s="26"/>
      <c r="D69" s="27">
        <f>SUM(D6:D68)</f>
        <v>0</v>
      </c>
      <c r="E69" s="26"/>
    </row>
    <row r="70" spans="1:15" ht="14.25" customHeight="1" x14ac:dyDescent="0.25">
      <c r="A70" s="28"/>
    </row>
  </sheetData>
  <autoFilter ref="C1:C69" xr:uid="{00000000-0009-0000-0000-000001000000}"/>
  <dataValidations count="2">
    <dataValidation type="list" sqref="H6" xr:uid="{00000000-0002-0000-0100-000000000000}">
      <formula1>"Pre-book (10% off),Onboard"</formula1>
      <formula2>0</formula2>
    </dataValidation>
    <dataValidation type="list" sqref="H7" xr:uid="{00000000-0002-0000-0100-000001000000}">
      <formula1>"Refresh,Alcohol-Free,Classic,Deluxe"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0769-87EA-42BB-9707-991EC36D24A7}">
  <sheetPr codeName="Sheet3">
    <tabColor rgb="FF1B2A4A"/>
  </sheetPr>
  <dimension ref="C3:C4"/>
  <sheetViews>
    <sheetView workbookViewId="0">
      <selection activeCell="C5" sqref="C5"/>
    </sheetView>
  </sheetViews>
  <sheetFormatPr defaultRowHeight="15" x14ac:dyDescent="0.25"/>
  <sheetData>
    <row r="3" spans="3:3" x14ac:dyDescent="0.25">
      <c r="C3" t="s">
        <v>299</v>
      </c>
    </row>
    <row r="4" spans="3:3" x14ac:dyDescent="0.25">
      <c r="C4" t="s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1B2A4A"/>
  </sheetPr>
  <dimension ref="A1:D17"/>
  <sheetViews>
    <sheetView zoomScaleNormal="100" workbookViewId="0">
      <pane ySplit="4" topLeftCell="A5" activePane="bottomLeft" state="frozen"/>
      <selection pane="bottomLeft" activeCell="D14" sqref="D14"/>
    </sheetView>
  </sheetViews>
  <sheetFormatPr defaultColWidth="8.7109375" defaultRowHeight="15" x14ac:dyDescent="0.25"/>
  <cols>
    <col min="1" max="1" width="34" customWidth="1"/>
    <col min="2" max="2" width="46" customWidth="1"/>
    <col min="3" max="4" width="12" customWidth="1"/>
  </cols>
  <sheetData>
    <row r="1" spans="1:4" ht="19.5" customHeight="1" x14ac:dyDescent="0.3">
      <c r="A1" s="29" t="s">
        <v>136</v>
      </c>
    </row>
    <row r="2" spans="1:4" ht="15" customHeight="1" x14ac:dyDescent="0.25">
      <c r="A2" s="2" t="s">
        <v>137</v>
      </c>
    </row>
    <row r="4" spans="1:4" ht="15" customHeight="1" x14ac:dyDescent="0.25">
      <c r="A4" s="11" t="s">
        <v>138</v>
      </c>
      <c r="B4" s="11" t="s">
        <v>139</v>
      </c>
      <c r="C4" s="11" t="s">
        <v>140</v>
      </c>
      <c r="D4" s="11" t="s">
        <v>3</v>
      </c>
    </row>
    <row r="5" spans="1:4" ht="15" customHeight="1" x14ac:dyDescent="0.25">
      <c r="A5" s="7" t="s">
        <v>141</v>
      </c>
      <c r="B5" s="7" t="s">
        <v>142</v>
      </c>
      <c r="C5" s="16">
        <v>9.5</v>
      </c>
      <c r="D5" s="6" t="s">
        <v>51</v>
      </c>
    </row>
    <row r="6" spans="1:4" ht="15" customHeight="1" x14ac:dyDescent="0.25">
      <c r="A6" s="30" t="s">
        <v>143</v>
      </c>
      <c r="B6" s="30" t="s">
        <v>144</v>
      </c>
      <c r="C6" s="31">
        <v>9.5</v>
      </c>
      <c r="D6" s="6" t="s">
        <v>51</v>
      </c>
    </row>
    <row r="7" spans="1:4" ht="15" customHeight="1" x14ac:dyDescent="0.25">
      <c r="A7" s="7" t="s">
        <v>145</v>
      </c>
      <c r="B7" s="7" t="s">
        <v>146</v>
      </c>
      <c r="C7" s="16">
        <v>8.5</v>
      </c>
      <c r="D7" s="32" t="s">
        <v>147</v>
      </c>
    </row>
    <row r="8" spans="1:4" ht="15" customHeight="1" x14ac:dyDescent="0.25">
      <c r="A8" s="30" t="s">
        <v>148</v>
      </c>
      <c r="B8" s="30" t="s">
        <v>149</v>
      </c>
      <c r="C8" s="31">
        <v>8.5</v>
      </c>
      <c r="D8" s="32" t="s">
        <v>147</v>
      </c>
    </row>
    <row r="9" spans="1:4" ht="15" customHeight="1" x14ac:dyDescent="0.25">
      <c r="A9" s="7" t="s">
        <v>150</v>
      </c>
      <c r="B9" s="7" t="s">
        <v>151</v>
      </c>
      <c r="C9" s="16">
        <v>8.5</v>
      </c>
      <c r="D9" s="6" t="s">
        <v>147</v>
      </c>
    </row>
    <row r="10" spans="1:4" ht="15" customHeight="1" x14ac:dyDescent="0.25">
      <c r="A10" s="30" t="s">
        <v>152</v>
      </c>
      <c r="B10" s="30" t="s">
        <v>153</v>
      </c>
      <c r="C10" s="31">
        <v>8.5</v>
      </c>
      <c r="D10" s="32" t="s">
        <v>147</v>
      </c>
    </row>
    <row r="11" spans="1:4" ht="15" customHeight="1" x14ac:dyDescent="0.25">
      <c r="A11" s="7" t="s">
        <v>154</v>
      </c>
      <c r="B11" s="7" t="s">
        <v>155</v>
      </c>
      <c r="C11" s="16">
        <v>8.5</v>
      </c>
      <c r="D11" s="32" t="s">
        <v>147</v>
      </c>
    </row>
    <row r="12" spans="1:4" ht="15" customHeight="1" x14ac:dyDescent="0.25">
      <c r="A12" s="30" t="s">
        <v>156</v>
      </c>
      <c r="B12" s="30" t="s">
        <v>157</v>
      </c>
      <c r="C12" s="31">
        <v>8.5</v>
      </c>
      <c r="D12" s="32" t="s">
        <v>147</v>
      </c>
    </row>
    <row r="13" spans="1:4" ht="15" customHeight="1" x14ac:dyDescent="0.25">
      <c r="A13" s="7" t="s">
        <v>158</v>
      </c>
      <c r="B13" s="7" t="s">
        <v>159</v>
      </c>
      <c r="C13" s="16">
        <v>8.5</v>
      </c>
      <c r="D13" s="32" t="s">
        <v>147</v>
      </c>
    </row>
    <row r="14" spans="1:4" ht="15" customHeight="1" x14ac:dyDescent="0.25">
      <c r="A14" s="7"/>
      <c r="B14" s="6"/>
      <c r="C14" s="16"/>
      <c r="D14" s="6"/>
    </row>
    <row r="15" spans="1:4" ht="15" customHeight="1" x14ac:dyDescent="0.25">
      <c r="A15" s="7"/>
      <c r="B15" s="6"/>
      <c r="C15" s="16"/>
      <c r="D15" s="6"/>
    </row>
    <row r="16" spans="1:4" ht="15" customHeight="1" x14ac:dyDescent="0.25">
      <c r="A16" s="7"/>
      <c r="B16" s="6"/>
      <c r="C16" s="16"/>
      <c r="D16" s="6"/>
    </row>
    <row r="17" spans="1:4" ht="15" customHeight="1" x14ac:dyDescent="0.25">
      <c r="A17" s="7"/>
      <c r="B17" s="6"/>
      <c r="C17" s="16"/>
      <c r="D17" s="6"/>
    </row>
  </sheetData>
  <autoFilter ref="A4:D13" xr:uid="{00000000-0009-0000-0000-000002000000}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1B2A4A"/>
  </sheetPr>
  <dimension ref="A1:D8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32" customWidth="1"/>
    <col min="2" max="2" width="46" customWidth="1"/>
    <col min="3" max="4" width="12" customWidth="1"/>
  </cols>
  <sheetData>
    <row r="1" spans="1:4" ht="21" customHeight="1" x14ac:dyDescent="0.3">
      <c r="A1" s="29" t="s">
        <v>160</v>
      </c>
    </row>
    <row r="2" spans="1:4" ht="14.25" customHeight="1" x14ac:dyDescent="0.25">
      <c r="A2" s="2" t="s">
        <v>161</v>
      </c>
    </row>
    <row r="4" spans="1:4" ht="14.25" customHeight="1" x14ac:dyDescent="0.25">
      <c r="A4" s="11" t="s">
        <v>162</v>
      </c>
      <c r="B4" s="11" t="s">
        <v>139</v>
      </c>
      <c r="C4" s="11" t="s">
        <v>140</v>
      </c>
      <c r="D4" s="11" t="s">
        <v>3</v>
      </c>
    </row>
    <row r="5" spans="1:4" ht="14.25" customHeight="1" x14ac:dyDescent="0.25">
      <c r="A5" s="7" t="s">
        <v>163</v>
      </c>
      <c r="B5" s="7" t="s">
        <v>164</v>
      </c>
      <c r="C5" s="16">
        <v>4.5</v>
      </c>
      <c r="D5" s="6" t="s">
        <v>165</v>
      </c>
    </row>
    <row r="6" spans="1:4" ht="14.25" customHeight="1" x14ac:dyDescent="0.25">
      <c r="A6" s="30" t="s">
        <v>166</v>
      </c>
      <c r="B6" s="30" t="s">
        <v>167</v>
      </c>
      <c r="C6" s="31">
        <v>4.5</v>
      </c>
      <c r="D6" s="32" t="s">
        <v>165</v>
      </c>
    </row>
    <row r="7" spans="1:4" ht="14.25" customHeight="1" x14ac:dyDescent="0.25">
      <c r="A7" s="7" t="s">
        <v>168</v>
      </c>
      <c r="B7" s="7" t="s">
        <v>169</v>
      </c>
      <c r="C7" s="16">
        <v>4.5</v>
      </c>
      <c r="D7" s="6" t="s">
        <v>165</v>
      </c>
    </row>
    <row r="8" spans="1:4" ht="14.25" customHeight="1" x14ac:dyDescent="0.25">
      <c r="A8" s="30" t="s">
        <v>170</v>
      </c>
      <c r="B8" s="30" t="s">
        <v>171</v>
      </c>
      <c r="C8" s="31">
        <v>4.5</v>
      </c>
      <c r="D8" s="32" t="s">
        <v>165</v>
      </c>
    </row>
  </sheetData>
  <autoFilter ref="A4:D8" xr:uid="{00000000-0009-0000-0000-000003000000}"/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1B2A4A"/>
  </sheetPr>
  <dimension ref="A1:D13"/>
  <sheetViews>
    <sheetView zoomScaleNormal="100" workbookViewId="0">
      <pane ySplit="4" topLeftCell="A5" activePane="bottomLeft" state="frozen"/>
      <selection pane="bottomLeft" activeCell="D10" sqref="D10"/>
    </sheetView>
  </sheetViews>
  <sheetFormatPr defaultColWidth="8.7109375" defaultRowHeight="15" x14ac:dyDescent="0.25"/>
  <cols>
    <col min="1" max="1" width="34" customWidth="1"/>
    <col min="2" max="4" width="12" customWidth="1"/>
  </cols>
  <sheetData>
    <row r="1" spans="1:4" ht="19.5" customHeight="1" x14ac:dyDescent="0.3">
      <c r="A1" s="29" t="s">
        <v>172</v>
      </c>
    </row>
    <row r="2" spans="1:4" ht="15" customHeight="1" x14ac:dyDescent="0.25">
      <c r="A2" s="2" t="s">
        <v>137</v>
      </c>
    </row>
    <row r="4" spans="1:4" ht="15" customHeight="1" x14ac:dyDescent="0.25">
      <c r="A4" s="11" t="s">
        <v>173</v>
      </c>
      <c r="B4" s="11" t="s">
        <v>174</v>
      </c>
      <c r="C4" s="11" t="s">
        <v>140</v>
      </c>
      <c r="D4" s="11" t="s">
        <v>3</v>
      </c>
    </row>
    <row r="5" spans="1:4" ht="15" customHeight="1" x14ac:dyDescent="0.25">
      <c r="A5" s="7" t="s">
        <v>175</v>
      </c>
      <c r="B5" s="6" t="s">
        <v>176</v>
      </c>
      <c r="C5" s="16">
        <v>5.95</v>
      </c>
      <c r="D5" s="6" t="s">
        <v>147</v>
      </c>
    </row>
    <row r="6" spans="1:4" ht="15" customHeight="1" x14ac:dyDescent="0.25">
      <c r="A6" s="30" t="s">
        <v>177</v>
      </c>
      <c r="B6" s="32" t="s">
        <v>178</v>
      </c>
      <c r="C6" s="31">
        <v>5.55</v>
      </c>
      <c r="D6" s="32" t="s">
        <v>147</v>
      </c>
    </row>
    <row r="7" spans="1:4" ht="15" customHeight="1" x14ac:dyDescent="0.25">
      <c r="A7" s="7" t="s">
        <v>179</v>
      </c>
      <c r="B7" s="6" t="s">
        <v>180</v>
      </c>
      <c r="C7" s="16">
        <v>5.55</v>
      </c>
      <c r="D7" s="6" t="s">
        <v>147</v>
      </c>
    </row>
    <row r="8" spans="1:4" ht="15" customHeight="1" x14ac:dyDescent="0.25">
      <c r="A8" s="30" t="s">
        <v>181</v>
      </c>
      <c r="B8" s="32" t="s">
        <v>180</v>
      </c>
      <c r="C8" s="31">
        <v>5.55</v>
      </c>
      <c r="D8" s="32" t="s">
        <v>147</v>
      </c>
    </row>
    <row r="9" spans="1:4" ht="15" customHeight="1" x14ac:dyDescent="0.25">
      <c r="A9" s="7" t="s">
        <v>182</v>
      </c>
      <c r="B9" s="6" t="s">
        <v>180</v>
      </c>
      <c r="C9" s="16">
        <v>5.55</v>
      </c>
      <c r="D9" s="6" t="s">
        <v>147</v>
      </c>
    </row>
    <row r="10" spans="1:4" ht="15" customHeight="1" x14ac:dyDescent="0.25">
      <c r="A10" s="30" t="s">
        <v>183</v>
      </c>
      <c r="B10" s="32" t="s">
        <v>184</v>
      </c>
      <c r="C10" s="31">
        <v>5.85</v>
      </c>
      <c r="D10" s="32" t="s">
        <v>147</v>
      </c>
    </row>
    <row r="11" spans="1:4" ht="15" customHeight="1" x14ac:dyDescent="0.25">
      <c r="A11" s="7" t="s">
        <v>185</v>
      </c>
      <c r="B11" s="6" t="s">
        <v>186</v>
      </c>
      <c r="C11" s="16">
        <v>5.85</v>
      </c>
      <c r="D11" s="6" t="s">
        <v>147</v>
      </c>
    </row>
    <row r="12" spans="1:4" ht="15" customHeight="1" x14ac:dyDescent="0.25">
      <c r="A12" s="30" t="s">
        <v>187</v>
      </c>
      <c r="B12" s="32" t="s">
        <v>184</v>
      </c>
      <c r="C12" s="31">
        <v>5.85</v>
      </c>
      <c r="D12" s="32" t="s">
        <v>147</v>
      </c>
    </row>
    <row r="13" spans="1:4" ht="15" customHeight="1" x14ac:dyDescent="0.25">
      <c r="A13" s="7" t="s">
        <v>188</v>
      </c>
      <c r="B13" s="6" t="s">
        <v>184</v>
      </c>
      <c r="C13" s="16">
        <v>6.1</v>
      </c>
      <c r="D13" s="6" t="s">
        <v>147</v>
      </c>
    </row>
  </sheetData>
  <autoFilter ref="A4:D13" xr:uid="{00000000-0009-0000-0000-000004000000}"/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1B2A4A"/>
  </sheetPr>
  <dimension ref="A1:E32"/>
  <sheetViews>
    <sheetView zoomScaleNormal="100" workbookViewId="0">
      <pane ySplit="4" topLeftCell="A5" activePane="bottomLeft" state="frozen"/>
      <selection pane="bottomLeft" activeCell="D11" sqref="D11"/>
    </sheetView>
  </sheetViews>
  <sheetFormatPr defaultColWidth="8.7109375" defaultRowHeight="15" x14ac:dyDescent="0.25"/>
  <cols>
    <col min="1" max="1" width="34" customWidth="1"/>
    <col min="2" max="2" width="12" customWidth="1"/>
    <col min="3" max="3" width="10" customWidth="1"/>
    <col min="4" max="5" width="12" customWidth="1"/>
  </cols>
  <sheetData>
    <row r="1" spans="1:5" ht="19.5" customHeight="1" x14ac:dyDescent="0.3">
      <c r="A1" s="29" t="s">
        <v>189</v>
      </c>
    </row>
    <row r="2" spans="1:5" ht="15" customHeight="1" x14ac:dyDescent="0.25">
      <c r="A2" s="2" t="s">
        <v>137</v>
      </c>
    </row>
    <row r="4" spans="1:5" ht="15" customHeight="1" x14ac:dyDescent="0.25">
      <c r="A4" s="11" t="s">
        <v>29</v>
      </c>
      <c r="B4" s="11" t="s">
        <v>190</v>
      </c>
      <c r="C4" s="11" t="s">
        <v>174</v>
      </c>
      <c r="D4" s="11" t="s">
        <v>140</v>
      </c>
      <c r="E4" s="11" t="s">
        <v>3</v>
      </c>
    </row>
    <row r="5" spans="1:5" ht="15" customHeight="1" x14ac:dyDescent="0.25">
      <c r="A5" s="7" t="s">
        <v>191</v>
      </c>
      <c r="B5" s="6" t="s">
        <v>192</v>
      </c>
      <c r="C5" s="6" t="s">
        <v>193</v>
      </c>
      <c r="D5" s="16">
        <v>10.15</v>
      </c>
      <c r="E5" s="6" t="s">
        <v>194</v>
      </c>
    </row>
    <row r="6" spans="1:5" ht="15" customHeight="1" x14ac:dyDescent="0.25">
      <c r="A6" s="30" t="s">
        <v>191</v>
      </c>
      <c r="B6" s="32" t="s">
        <v>192</v>
      </c>
      <c r="C6" s="32" t="s">
        <v>195</v>
      </c>
      <c r="D6" s="31">
        <v>52.5</v>
      </c>
      <c r="E6" s="32" t="s">
        <v>194</v>
      </c>
    </row>
    <row r="7" spans="1:5" ht="15" customHeight="1" x14ac:dyDescent="0.25">
      <c r="A7" s="7" t="s">
        <v>196</v>
      </c>
      <c r="B7" s="6" t="s">
        <v>192</v>
      </c>
      <c r="C7" s="6" t="s">
        <v>193</v>
      </c>
      <c r="D7" s="16">
        <v>9.9499999999999993</v>
      </c>
      <c r="E7" s="6" t="s">
        <v>194</v>
      </c>
    </row>
    <row r="8" spans="1:5" ht="15" customHeight="1" x14ac:dyDescent="0.25">
      <c r="A8" s="30" t="s">
        <v>196</v>
      </c>
      <c r="B8" s="32" t="s">
        <v>192</v>
      </c>
      <c r="C8" s="32" t="s">
        <v>195</v>
      </c>
      <c r="D8" s="31">
        <v>49.5</v>
      </c>
      <c r="E8" s="32" t="s">
        <v>194</v>
      </c>
    </row>
    <row r="9" spans="1:5" ht="15" customHeight="1" x14ac:dyDescent="0.25">
      <c r="A9" s="7" t="s">
        <v>197</v>
      </c>
      <c r="B9" s="6" t="s">
        <v>192</v>
      </c>
      <c r="C9" s="6" t="s">
        <v>193</v>
      </c>
      <c r="D9" s="16">
        <v>7.5</v>
      </c>
      <c r="E9" s="6" t="s">
        <v>147</v>
      </c>
    </row>
    <row r="10" spans="1:5" ht="15" customHeight="1" x14ac:dyDescent="0.25">
      <c r="A10" s="30" t="s">
        <v>197</v>
      </c>
      <c r="B10" s="32" t="s">
        <v>192</v>
      </c>
      <c r="C10" s="32" t="s">
        <v>195</v>
      </c>
      <c r="D10" s="31">
        <v>27</v>
      </c>
      <c r="E10" s="32" t="s">
        <v>194</v>
      </c>
    </row>
    <row r="11" spans="1:5" ht="15" customHeight="1" x14ac:dyDescent="0.25">
      <c r="A11" s="7" t="s">
        <v>198</v>
      </c>
      <c r="B11" s="6" t="s">
        <v>199</v>
      </c>
      <c r="C11" s="6" t="s">
        <v>200</v>
      </c>
      <c r="D11" s="16">
        <v>7.75</v>
      </c>
      <c r="E11" s="6" t="s">
        <v>147</v>
      </c>
    </row>
    <row r="12" spans="1:5" ht="15" customHeight="1" x14ac:dyDescent="0.25">
      <c r="A12" s="30" t="s">
        <v>198</v>
      </c>
      <c r="B12" s="32" t="s">
        <v>199</v>
      </c>
      <c r="C12" s="32" t="s">
        <v>201</v>
      </c>
      <c r="D12" s="31">
        <v>9.75</v>
      </c>
      <c r="E12" s="32" t="s">
        <v>51</v>
      </c>
    </row>
    <row r="13" spans="1:5" ht="15" customHeight="1" x14ac:dyDescent="0.25">
      <c r="A13" s="7" t="s">
        <v>202</v>
      </c>
      <c r="B13" s="6" t="s">
        <v>199</v>
      </c>
      <c r="C13" s="6" t="s">
        <v>200</v>
      </c>
      <c r="D13" s="16">
        <v>6.5</v>
      </c>
      <c r="E13" s="6" t="s">
        <v>147</v>
      </c>
    </row>
    <row r="14" spans="1:5" ht="15" customHeight="1" x14ac:dyDescent="0.25">
      <c r="A14" s="30" t="s">
        <v>202</v>
      </c>
      <c r="B14" s="32" t="s">
        <v>199</v>
      </c>
      <c r="C14" s="32" t="s">
        <v>201</v>
      </c>
      <c r="D14" s="31">
        <v>8.5</v>
      </c>
      <c r="E14" s="32" t="s">
        <v>51</v>
      </c>
    </row>
    <row r="15" spans="1:5" ht="15" customHeight="1" x14ac:dyDescent="0.25">
      <c r="A15" s="7" t="s">
        <v>203</v>
      </c>
      <c r="B15" s="6" t="s">
        <v>199</v>
      </c>
      <c r="C15" s="6" t="s">
        <v>200</v>
      </c>
      <c r="D15" s="16">
        <v>7.95</v>
      </c>
      <c r="E15" s="6" t="s">
        <v>147</v>
      </c>
    </row>
    <row r="16" spans="1:5" ht="15" customHeight="1" x14ac:dyDescent="0.25">
      <c r="A16" s="30" t="s">
        <v>203</v>
      </c>
      <c r="B16" s="32" t="s">
        <v>199</v>
      </c>
      <c r="C16" s="32" t="s">
        <v>201</v>
      </c>
      <c r="D16" s="31">
        <v>10.75</v>
      </c>
      <c r="E16" s="32" t="s">
        <v>51</v>
      </c>
    </row>
    <row r="17" spans="1:5" ht="15" customHeight="1" x14ac:dyDescent="0.25">
      <c r="A17" s="7" t="s">
        <v>204</v>
      </c>
      <c r="B17" s="6" t="s">
        <v>199</v>
      </c>
      <c r="C17" s="6" t="s">
        <v>200</v>
      </c>
      <c r="D17" s="16">
        <v>7.5</v>
      </c>
      <c r="E17" s="6" t="s">
        <v>147</v>
      </c>
    </row>
    <row r="18" spans="1:5" ht="15" customHeight="1" x14ac:dyDescent="0.25">
      <c r="A18" s="30" t="s">
        <v>204</v>
      </c>
      <c r="B18" s="32" t="s">
        <v>199</v>
      </c>
      <c r="C18" s="32" t="s">
        <v>201</v>
      </c>
      <c r="D18" s="31">
        <v>9.5</v>
      </c>
      <c r="E18" s="32" t="s">
        <v>51</v>
      </c>
    </row>
    <row r="19" spans="1:5" ht="15" customHeight="1" x14ac:dyDescent="0.25">
      <c r="A19" s="7" t="s">
        <v>205</v>
      </c>
      <c r="B19" s="6" t="s">
        <v>206</v>
      </c>
      <c r="C19" s="6" t="s">
        <v>200</v>
      </c>
      <c r="D19" s="16">
        <v>7.5</v>
      </c>
      <c r="E19" s="6" t="s">
        <v>147</v>
      </c>
    </row>
    <row r="20" spans="1:5" ht="15" customHeight="1" x14ac:dyDescent="0.25">
      <c r="A20" s="30" t="s">
        <v>205</v>
      </c>
      <c r="B20" s="32" t="s">
        <v>206</v>
      </c>
      <c r="C20" s="32" t="s">
        <v>201</v>
      </c>
      <c r="D20" s="31">
        <v>9.5</v>
      </c>
      <c r="E20" s="32" t="s">
        <v>51</v>
      </c>
    </row>
    <row r="21" spans="1:5" ht="15" customHeight="1" x14ac:dyDescent="0.25">
      <c r="A21" s="7" t="s">
        <v>207</v>
      </c>
      <c r="B21" s="6" t="s">
        <v>206</v>
      </c>
      <c r="C21" s="6" t="s">
        <v>200</v>
      </c>
      <c r="D21" s="16">
        <v>6.5</v>
      </c>
      <c r="E21" s="6" t="s">
        <v>147</v>
      </c>
    </row>
    <row r="22" spans="1:5" ht="15" customHeight="1" x14ac:dyDescent="0.25">
      <c r="A22" s="30" t="s">
        <v>207</v>
      </c>
      <c r="B22" s="32" t="s">
        <v>206</v>
      </c>
      <c r="C22" s="32" t="s">
        <v>201</v>
      </c>
      <c r="D22" s="31">
        <v>8.5</v>
      </c>
      <c r="E22" s="32" t="s">
        <v>51</v>
      </c>
    </row>
    <row r="23" spans="1:5" ht="15" customHeight="1" x14ac:dyDescent="0.25">
      <c r="A23" s="7" t="s">
        <v>208</v>
      </c>
      <c r="B23" s="6" t="s">
        <v>209</v>
      </c>
      <c r="C23" s="6" t="s">
        <v>200</v>
      </c>
      <c r="D23" s="16">
        <v>7.95</v>
      </c>
      <c r="E23" s="6" t="s">
        <v>147</v>
      </c>
    </row>
    <row r="24" spans="1:5" ht="15" customHeight="1" x14ac:dyDescent="0.25">
      <c r="A24" s="30" t="s">
        <v>208</v>
      </c>
      <c r="B24" s="32" t="s">
        <v>209</v>
      </c>
      <c r="C24" s="32" t="s">
        <v>201</v>
      </c>
      <c r="D24" s="31">
        <v>10.75</v>
      </c>
      <c r="E24" s="32" t="s">
        <v>51</v>
      </c>
    </row>
    <row r="25" spans="1:5" ht="15" customHeight="1" x14ac:dyDescent="0.25">
      <c r="A25" s="7" t="s">
        <v>210</v>
      </c>
      <c r="B25" s="6" t="s">
        <v>209</v>
      </c>
      <c r="C25" s="6" t="s">
        <v>200</v>
      </c>
      <c r="D25" s="16">
        <v>7.5</v>
      </c>
      <c r="E25" s="6" t="s">
        <v>147</v>
      </c>
    </row>
    <row r="26" spans="1:5" ht="15" customHeight="1" x14ac:dyDescent="0.25">
      <c r="A26" s="30" t="s">
        <v>210</v>
      </c>
      <c r="B26" s="32" t="s">
        <v>209</v>
      </c>
      <c r="C26" s="32" t="s">
        <v>201</v>
      </c>
      <c r="D26" s="31">
        <v>9.5</v>
      </c>
      <c r="E26" s="32" t="s">
        <v>51</v>
      </c>
    </row>
    <row r="27" spans="1:5" ht="15" customHeight="1" x14ac:dyDescent="0.25">
      <c r="A27" s="7" t="s">
        <v>211</v>
      </c>
      <c r="B27" s="6" t="s">
        <v>209</v>
      </c>
      <c r="C27" s="6" t="s">
        <v>200</v>
      </c>
      <c r="D27" s="16">
        <v>6.5</v>
      </c>
      <c r="E27" s="6" t="s">
        <v>147</v>
      </c>
    </row>
    <row r="28" spans="1:5" ht="15" customHeight="1" x14ac:dyDescent="0.25">
      <c r="A28" s="30" t="s">
        <v>211</v>
      </c>
      <c r="B28" s="32" t="s">
        <v>209</v>
      </c>
      <c r="C28" s="32" t="s">
        <v>201</v>
      </c>
      <c r="D28" s="31">
        <v>8.5</v>
      </c>
      <c r="E28" s="32" t="s">
        <v>51</v>
      </c>
    </row>
    <row r="29" spans="1:5" ht="15" customHeight="1" x14ac:dyDescent="0.25">
      <c r="A29" s="7" t="s">
        <v>212</v>
      </c>
      <c r="B29" s="6" t="s">
        <v>209</v>
      </c>
      <c r="C29" s="6" t="s">
        <v>200</v>
      </c>
      <c r="D29" s="16">
        <v>7.5</v>
      </c>
      <c r="E29" s="6" t="s">
        <v>147</v>
      </c>
    </row>
    <row r="30" spans="1:5" ht="15" customHeight="1" x14ac:dyDescent="0.25">
      <c r="A30" s="30" t="s">
        <v>212</v>
      </c>
      <c r="B30" s="32" t="s">
        <v>209</v>
      </c>
      <c r="C30" s="32" t="s">
        <v>201</v>
      </c>
      <c r="D30" s="31">
        <v>9.5</v>
      </c>
      <c r="E30" s="32" t="s">
        <v>51</v>
      </c>
    </row>
    <row r="31" spans="1:5" ht="15" customHeight="1" x14ac:dyDescent="0.25">
      <c r="A31" s="7" t="s">
        <v>213</v>
      </c>
      <c r="B31" s="6" t="s">
        <v>209</v>
      </c>
      <c r="C31" s="6" t="s">
        <v>200</v>
      </c>
      <c r="D31" s="16">
        <v>7.5</v>
      </c>
      <c r="E31" s="6" t="s">
        <v>147</v>
      </c>
    </row>
    <row r="32" spans="1:5" ht="15" customHeight="1" x14ac:dyDescent="0.25">
      <c r="A32" s="30" t="s">
        <v>213</v>
      </c>
      <c r="B32" s="32" t="s">
        <v>209</v>
      </c>
      <c r="C32" s="32" t="s">
        <v>201</v>
      </c>
      <c r="D32" s="31">
        <v>9.5</v>
      </c>
      <c r="E32" s="32" t="s">
        <v>51</v>
      </c>
    </row>
  </sheetData>
  <autoFilter ref="A4:E32" xr:uid="{00000000-0009-0000-0000-000005000000}"/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1B2A4A"/>
  </sheetPr>
  <dimension ref="A1:E36"/>
  <sheetViews>
    <sheetView zoomScaleNormal="100" workbookViewId="0">
      <pane ySplit="4" topLeftCell="A5" activePane="bottomLeft" state="frozen"/>
      <selection pane="bottomLeft" activeCell="D11" sqref="D11"/>
    </sheetView>
  </sheetViews>
  <sheetFormatPr defaultColWidth="8.7109375" defaultRowHeight="15" x14ac:dyDescent="0.25"/>
  <cols>
    <col min="1" max="1" width="40" customWidth="1"/>
    <col min="2" max="3" width="10" customWidth="1"/>
    <col min="4" max="5" width="12" customWidth="1"/>
  </cols>
  <sheetData>
    <row r="1" spans="1:5" ht="19.5" customHeight="1" x14ac:dyDescent="0.3">
      <c r="A1" s="29" t="s">
        <v>214</v>
      </c>
    </row>
    <row r="2" spans="1:5" ht="15" customHeight="1" x14ac:dyDescent="0.25">
      <c r="A2" s="2" t="s">
        <v>137</v>
      </c>
    </row>
    <row r="4" spans="1:5" ht="15" customHeight="1" x14ac:dyDescent="0.25">
      <c r="A4" s="11" t="s">
        <v>215</v>
      </c>
      <c r="B4" s="11" t="s">
        <v>190</v>
      </c>
      <c r="C4" s="11" t="s">
        <v>174</v>
      </c>
      <c r="D4" s="11" t="s">
        <v>140</v>
      </c>
      <c r="E4" s="11" t="s">
        <v>3</v>
      </c>
    </row>
    <row r="5" spans="1:5" ht="15" customHeight="1" x14ac:dyDescent="0.25">
      <c r="A5" s="7" t="s">
        <v>216</v>
      </c>
      <c r="B5" s="6" t="s">
        <v>217</v>
      </c>
      <c r="C5" s="6" t="s">
        <v>218</v>
      </c>
      <c r="D5" s="16">
        <v>5.15</v>
      </c>
      <c r="E5" s="6" t="s">
        <v>147</v>
      </c>
    </row>
    <row r="6" spans="1:5" ht="15" customHeight="1" x14ac:dyDescent="0.25">
      <c r="A6" s="30" t="s">
        <v>216</v>
      </c>
      <c r="B6" s="32" t="s">
        <v>217</v>
      </c>
      <c r="C6" s="32" t="s">
        <v>219</v>
      </c>
      <c r="D6" s="31">
        <v>7.65</v>
      </c>
      <c r="E6" s="32" t="s">
        <v>51</v>
      </c>
    </row>
    <row r="7" spans="1:5" ht="15" customHeight="1" x14ac:dyDescent="0.25">
      <c r="A7" s="7" t="s">
        <v>220</v>
      </c>
      <c r="B7" s="6" t="s">
        <v>221</v>
      </c>
      <c r="C7" s="6" t="s">
        <v>218</v>
      </c>
      <c r="D7" s="16">
        <v>5.15</v>
      </c>
      <c r="E7" s="6" t="s">
        <v>147</v>
      </c>
    </row>
    <row r="8" spans="1:5" ht="15" customHeight="1" x14ac:dyDescent="0.25">
      <c r="A8" s="30" t="s">
        <v>220</v>
      </c>
      <c r="B8" s="32" t="s">
        <v>221</v>
      </c>
      <c r="C8" s="32" t="s">
        <v>219</v>
      </c>
      <c r="D8" s="31">
        <v>7.65</v>
      </c>
      <c r="E8" s="32" t="s">
        <v>51</v>
      </c>
    </row>
    <row r="9" spans="1:5" ht="27" customHeight="1" x14ac:dyDescent="0.25">
      <c r="A9" s="7" t="s">
        <v>222</v>
      </c>
      <c r="B9" s="6" t="s">
        <v>221</v>
      </c>
      <c r="C9" s="6" t="s">
        <v>218</v>
      </c>
      <c r="D9" s="16">
        <v>5.15</v>
      </c>
      <c r="E9" s="6" t="s">
        <v>147</v>
      </c>
    </row>
    <row r="10" spans="1:5" ht="23.25" customHeight="1" x14ac:dyDescent="0.25">
      <c r="A10" s="30" t="s">
        <v>222</v>
      </c>
      <c r="B10" s="32" t="s">
        <v>221</v>
      </c>
      <c r="C10" s="32" t="s">
        <v>219</v>
      </c>
      <c r="D10" s="31">
        <v>7.65</v>
      </c>
      <c r="E10" s="32" t="s">
        <v>51</v>
      </c>
    </row>
    <row r="11" spans="1:5" ht="15" customHeight="1" x14ac:dyDescent="0.25">
      <c r="A11" s="7" t="s">
        <v>223</v>
      </c>
      <c r="B11" s="6" t="s">
        <v>224</v>
      </c>
      <c r="C11" s="6" t="s">
        <v>218</v>
      </c>
      <c r="D11" s="16">
        <v>5.15</v>
      </c>
      <c r="E11" s="6" t="s">
        <v>51</v>
      </c>
    </row>
    <row r="12" spans="1:5" ht="15" customHeight="1" x14ac:dyDescent="0.25">
      <c r="A12" s="30" t="s">
        <v>223</v>
      </c>
      <c r="B12" s="32" t="s">
        <v>224</v>
      </c>
      <c r="C12" s="32" t="s">
        <v>219</v>
      </c>
      <c r="D12" s="31">
        <v>7.65</v>
      </c>
      <c r="E12" s="32" t="s">
        <v>51</v>
      </c>
    </row>
    <row r="13" spans="1:5" ht="15" customHeight="1" x14ac:dyDescent="0.25">
      <c r="A13" s="7" t="s">
        <v>225</v>
      </c>
      <c r="B13" s="6" t="s">
        <v>226</v>
      </c>
      <c r="C13" s="6" t="s">
        <v>218</v>
      </c>
      <c r="D13" s="16">
        <v>5.15</v>
      </c>
      <c r="E13" s="6" t="s">
        <v>51</v>
      </c>
    </row>
    <row r="14" spans="1:5" ht="15" customHeight="1" x14ac:dyDescent="0.25">
      <c r="A14" s="30" t="s">
        <v>225</v>
      </c>
      <c r="B14" s="32" t="s">
        <v>226</v>
      </c>
      <c r="C14" s="32" t="s">
        <v>219</v>
      </c>
      <c r="D14" s="31">
        <v>7.65</v>
      </c>
      <c r="E14" s="32" t="s">
        <v>51</v>
      </c>
    </row>
    <row r="15" spans="1:5" ht="15" customHeight="1" x14ac:dyDescent="0.25">
      <c r="A15" s="7" t="s">
        <v>227</v>
      </c>
      <c r="B15" s="6" t="s">
        <v>224</v>
      </c>
      <c r="C15" s="6" t="s">
        <v>218</v>
      </c>
      <c r="D15" s="16">
        <v>4.8</v>
      </c>
      <c r="E15" s="6" t="s">
        <v>147</v>
      </c>
    </row>
    <row r="16" spans="1:5" ht="15" customHeight="1" x14ac:dyDescent="0.25">
      <c r="A16" s="30" t="s">
        <v>227</v>
      </c>
      <c r="B16" s="32" t="s">
        <v>224</v>
      </c>
      <c r="C16" s="32" t="s">
        <v>219</v>
      </c>
      <c r="D16" s="31">
        <v>7.3</v>
      </c>
      <c r="E16" s="32" t="s">
        <v>51</v>
      </c>
    </row>
    <row r="17" spans="1:5" ht="15" customHeight="1" x14ac:dyDescent="0.25">
      <c r="A17" s="7" t="s">
        <v>228</v>
      </c>
      <c r="B17" s="6" t="s">
        <v>224</v>
      </c>
      <c r="C17" s="6" t="s">
        <v>218</v>
      </c>
      <c r="D17" s="16">
        <v>4.8</v>
      </c>
      <c r="E17" s="6" t="s">
        <v>147</v>
      </c>
    </row>
    <row r="18" spans="1:5" ht="15" customHeight="1" x14ac:dyDescent="0.25">
      <c r="A18" s="30" t="s">
        <v>228</v>
      </c>
      <c r="B18" s="32" t="s">
        <v>224</v>
      </c>
      <c r="C18" s="32" t="s">
        <v>219</v>
      </c>
      <c r="D18" s="31">
        <v>7.3</v>
      </c>
      <c r="E18" s="32" t="s">
        <v>147</v>
      </c>
    </row>
    <row r="19" spans="1:5" ht="15" customHeight="1" x14ac:dyDescent="0.25">
      <c r="A19" s="7" t="s">
        <v>229</v>
      </c>
      <c r="B19" s="6" t="s">
        <v>224</v>
      </c>
      <c r="C19" s="6" t="s">
        <v>218</v>
      </c>
      <c r="D19" s="16">
        <v>4.95</v>
      </c>
      <c r="E19" s="6" t="s">
        <v>147</v>
      </c>
    </row>
    <row r="20" spans="1:5" ht="15" customHeight="1" x14ac:dyDescent="0.25">
      <c r="A20" s="30" t="s">
        <v>229</v>
      </c>
      <c r="B20" s="32" t="s">
        <v>224</v>
      </c>
      <c r="C20" s="32" t="s">
        <v>219</v>
      </c>
      <c r="D20" s="31">
        <v>7.45</v>
      </c>
      <c r="E20" s="32" t="s">
        <v>51</v>
      </c>
    </row>
    <row r="21" spans="1:5" ht="15" customHeight="1" x14ac:dyDescent="0.25">
      <c r="A21" s="7" t="s">
        <v>230</v>
      </c>
      <c r="B21" s="6" t="s">
        <v>226</v>
      </c>
      <c r="C21" s="6" t="s">
        <v>218</v>
      </c>
      <c r="D21" s="16">
        <v>4.8</v>
      </c>
      <c r="E21" s="6" t="s">
        <v>147</v>
      </c>
    </row>
    <row r="22" spans="1:5" ht="15" customHeight="1" x14ac:dyDescent="0.25">
      <c r="A22" s="30" t="s">
        <v>230</v>
      </c>
      <c r="B22" s="32" t="s">
        <v>226</v>
      </c>
      <c r="C22" s="32" t="s">
        <v>219</v>
      </c>
      <c r="D22" s="31">
        <v>7.3</v>
      </c>
      <c r="E22" s="32" t="s">
        <v>51</v>
      </c>
    </row>
    <row r="23" spans="1:5" ht="15" customHeight="1" x14ac:dyDescent="0.25">
      <c r="A23" s="7" t="s">
        <v>231</v>
      </c>
      <c r="B23" s="6" t="s">
        <v>221</v>
      </c>
      <c r="C23" s="6" t="s">
        <v>218</v>
      </c>
      <c r="D23" s="16">
        <v>4.8</v>
      </c>
      <c r="E23" s="6" t="s">
        <v>147</v>
      </c>
    </row>
    <row r="24" spans="1:5" ht="15" customHeight="1" x14ac:dyDescent="0.25">
      <c r="A24" s="30" t="s">
        <v>231</v>
      </c>
      <c r="B24" s="32" t="s">
        <v>221</v>
      </c>
      <c r="C24" s="32" t="s">
        <v>219</v>
      </c>
      <c r="D24" s="31">
        <v>7.3</v>
      </c>
      <c r="E24" s="32" t="s">
        <v>51</v>
      </c>
    </row>
    <row r="25" spans="1:5" ht="15" customHeight="1" x14ac:dyDescent="0.25">
      <c r="A25" s="7" t="s">
        <v>232</v>
      </c>
      <c r="B25" s="6" t="s">
        <v>221</v>
      </c>
      <c r="C25" s="6" t="s">
        <v>218</v>
      </c>
      <c r="D25" s="16">
        <v>4.95</v>
      </c>
      <c r="E25" s="6" t="s">
        <v>147</v>
      </c>
    </row>
    <row r="26" spans="1:5" ht="15" customHeight="1" x14ac:dyDescent="0.25">
      <c r="A26" s="30" t="s">
        <v>232</v>
      </c>
      <c r="B26" s="32" t="s">
        <v>221</v>
      </c>
      <c r="C26" s="32" t="s">
        <v>219</v>
      </c>
      <c r="D26" s="31">
        <v>7.45</v>
      </c>
      <c r="E26" s="32" t="s">
        <v>51</v>
      </c>
    </row>
    <row r="27" spans="1:5" ht="15" customHeight="1" x14ac:dyDescent="0.25">
      <c r="A27" s="7" t="s">
        <v>233</v>
      </c>
      <c r="B27" s="6" t="s">
        <v>221</v>
      </c>
      <c r="C27" s="6" t="s">
        <v>218</v>
      </c>
      <c r="D27" s="16">
        <v>4.95</v>
      </c>
      <c r="E27" s="6" t="s">
        <v>147</v>
      </c>
    </row>
    <row r="28" spans="1:5" ht="15" customHeight="1" x14ac:dyDescent="0.25">
      <c r="A28" s="30" t="s">
        <v>233</v>
      </c>
      <c r="B28" s="32" t="s">
        <v>221</v>
      </c>
      <c r="C28" s="32" t="s">
        <v>219</v>
      </c>
      <c r="D28" s="31">
        <v>7.45</v>
      </c>
      <c r="E28" s="32" t="s">
        <v>51</v>
      </c>
    </row>
    <row r="29" spans="1:5" ht="15" customHeight="1" x14ac:dyDescent="0.25">
      <c r="A29" s="7" t="s">
        <v>234</v>
      </c>
      <c r="B29" s="6" t="s">
        <v>217</v>
      </c>
      <c r="C29" s="6" t="s">
        <v>218</v>
      </c>
      <c r="D29" s="16">
        <v>4.8</v>
      </c>
      <c r="E29" s="6" t="s">
        <v>147</v>
      </c>
    </row>
    <row r="30" spans="1:5" ht="15" customHeight="1" x14ac:dyDescent="0.25">
      <c r="A30" s="30" t="s">
        <v>234</v>
      </c>
      <c r="B30" s="32" t="s">
        <v>217</v>
      </c>
      <c r="C30" s="32" t="s">
        <v>219</v>
      </c>
      <c r="D30" s="31">
        <v>7.3</v>
      </c>
      <c r="E30" s="32" t="s">
        <v>51</v>
      </c>
    </row>
    <row r="31" spans="1:5" ht="15" customHeight="1" x14ac:dyDescent="0.25">
      <c r="A31" s="7" t="s">
        <v>235</v>
      </c>
      <c r="B31" s="6" t="s">
        <v>217</v>
      </c>
      <c r="C31" s="6" t="s">
        <v>218</v>
      </c>
      <c r="D31" s="16">
        <v>4.8</v>
      </c>
      <c r="E31" s="6" t="s">
        <v>147</v>
      </c>
    </row>
    <row r="32" spans="1:5" ht="15" customHeight="1" x14ac:dyDescent="0.25">
      <c r="A32" s="30" t="s">
        <v>235</v>
      </c>
      <c r="B32" s="32" t="s">
        <v>217</v>
      </c>
      <c r="C32" s="32" t="s">
        <v>219</v>
      </c>
      <c r="D32" s="31">
        <v>7.3</v>
      </c>
      <c r="E32" s="32" t="s">
        <v>51</v>
      </c>
    </row>
    <row r="33" spans="1:5" ht="15" customHeight="1" x14ac:dyDescent="0.25">
      <c r="A33" s="7" t="s">
        <v>236</v>
      </c>
      <c r="B33" s="6" t="s">
        <v>217</v>
      </c>
      <c r="C33" s="6" t="s">
        <v>218</v>
      </c>
      <c r="D33" s="16">
        <v>4.8</v>
      </c>
      <c r="E33" s="6" t="s">
        <v>147</v>
      </c>
    </row>
    <row r="34" spans="1:5" ht="15" customHeight="1" x14ac:dyDescent="0.25">
      <c r="A34" s="30" t="s">
        <v>236</v>
      </c>
      <c r="B34" s="32" t="s">
        <v>217</v>
      </c>
      <c r="C34" s="32" t="s">
        <v>219</v>
      </c>
      <c r="D34" s="31">
        <v>7.3</v>
      </c>
      <c r="E34" s="32" t="s">
        <v>51</v>
      </c>
    </row>
    <row r="35" spans="1:5" ht="15" customHeight="1" x14ac:dyDescent="0.25">
      <c r="A35" s="7" t="s">
        <v>237</v>
      </c>
      <c r="B35" s="6" t="s">
        <v>217</v>
      </c>
      <c r="C35" s="6" t="s">
        <v>218</v>
      </c>
      <c r="D35" s="16">
        <v>5.15</v>
      </c>
      <c r="E35" s="6" t="s">
        <v>147</v>
      </c>
    </row>
    <row r="36" spans="1:5" ht="15" customHeight="1" x14ac:dyDescent="0.25">
      <c r="A36" s="30" t="s">
        <v>237</v>
      </c>
      <c r="B36" s="32" t="s">
        <v>217</v>
      </c>
      <c r="C36" s="32" t="s">
        <v>219</v>
      </c>
      <c r="D36" s="31">
        <v>7.65</v>
      </c>
      <c r="E36" s="32" t="s">
        <v>51</v>
      </c>
    </row>
  </sheetData>
  <autoFilter ref="A4:E36" xr:uid="{00000000-0009-0000-0000-000006000000}"/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1B2A4A"/>
  </sheetPr>
  <dimension ref="A1:E9"/>
  <sheetViews>
    <sheetView zoomScaleNormal="100" workbookViewId="0">
      <pane ySplit="4" topLeftCell="A5" activePane="bottomLeft" state="frozen"/>
      <selection pane="bottomLeft"/>
    </sheetView>
  </sheetViews>
  <sheetFormatPr defaultColWidth="8.7109375" defaultRowHeight="15" x14ac:dyDescent="0.25"/>
  <cols>
    <col min="1" max="1" width="40" customWidth="1"/>
    <col min="2" max="2" width="12" customWidth="1"/>
    <col min="3" max="3" width="10" customWidth="1"/>
    <col min="4" max="5" width="12" customWidth="1"/>
  </cols>
  <sheetData>
    <row r="1" spans="1:5" ht="19.5" customHeight="1" x14ac:dyDescent="0.3">
      <c r="A1" s="29" t="s">
        <v>238</v>
      </c>
    </row>
    <row r="2" spans="1:5" ht="15" customHeight="1" x14ac:dyDescent="0.25">
      <c r="A2" s="2" t="s">
        <v>137</v>
      </c>
    </row>
    <row r="4" spans="1:5" ht="15" customHeight="1" x14ac:dyDescent="0.25">
      <c r="A4" s="11" t="s">
        <v>173</v>
      </c>
      <c r="B4" s="11" t="s">
        <v>190</v>
      </c>
      <c r="C4" s="11" t="s">
        <v>174</v>
      </c>
      <c r="D4" s="11" t="s">
        <v>140</v>
      </c>
      <c r="E4" s="11" t="s">
        <v>3</v>
      </c>
    </row>
    <row r="5" spans="1:5" ht="15" customHeight="1" x14ac:dyDescent="0.25">
      <c r="A5" s="7" t="s">
        <v>239</v>
      </c>
      <c r="B5" s="6" t="s">
        <v>240</v>
      </c>
      <c r="C5" s="6" t="s">
        <v>180</v>
      </c>
      <c r="D5" s="16">
        <v>4.5</v>
      </c>
      <c r="E5" s="6" t="s">
        <v>165</v>
      </c>
    </row>
    <row r="6" spans="1:5" ht="15" customHeight="1" x14ac:dyDescent="0.25">
      <c r="A6" s="30" t="s">
        <v>241</v>
      </c>
      <c r="B6" s="32" t="s">
        <v>240</v>
      </c>
      <c r="C6" s="32" t="s">
        <v>184</v>
      </c>
      <c r="D6" s="31">
        <v>5.0999999999999996</v>
      </c>
      <c r="E6" s="32" t="s">
        <v>165</v>
      </c>
    </row>
    <row r="7" spans="1:5" ht="15" customHeight="1" x14ac:dyDescent="0.25">
      <c r="A7" s="7" t="s">
        <v>242</v>
      </c>
      <c r="B7" s="6" t="s">
        <v>215</v>
      </c>
      <c r="C7" s="6" t="s">
        <v>219</v>
      </c>
      <c r="D7" s="16">
        <v>7.15</v>
      </c>
      <c r="E7" s="6" t="s">
        <v>165</v>
      </c>
    </row>
    <row r="8" spans="1:5" ht="15" customHeight="1" x14ac:dyDescent="0.25">
      <c r="A8" s="30" t="s">
        <v>243</v>
      </c>
      <c r="B8" s="32" t="s">
        <v>215</v>
      </c>
      <c r="C8" s="32" t="s">
        <v>219</v>
      </c>
      <c r="D8" s="31">
        <v>7.15</v>
      </c>
      <c r="E8" s="32" t="s">
        <v>165</v>
      </c>
    </row>
    <row r="9" spans="1:5" ht="15" customHeight="1" x14ac:dyDescent="0.25">
      <c r="A9" s="7" t="s">
        <v>244</v>
      </c>
      <c r="B9" s="6" t="s">
        <v>215</v>
      </c>
      <c r="C9" s="6" t="s">
        <v>219</v>
      </c>
      <c r="D9" s="16">
        <v>7.15</v>
      </c>
      <c r="E9" s="6" t="s">
        <v>165</v>
      </c>
    </row>
  </sheetData>
  <autoFilter ref="A4:E9" xr:uid="{00000000-0009-0000-0000-000007000000}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Summary</vt:lpstr>
      <vt:lpstr>Calculator</vt:lpstr>
      <vt:lpstr>Prices&gt;&gt;</vt:lpstr>
      <vt:lpstr>Cocktails</vt:lpstr>
      <vt:lpstr>Mocktails</vt:lpstr>
      <vt:lpstr>Beer &amp; Cider</vt:lpstr>
      <vt:lpstr>Wine</vt:lpstr>
      <vt:lpstr>Spirits</vt:lpstr>
      <vt:lpstr>Low &amp; No Alcohol</vt:lpstr>
      <vt:lpstr>Soft Drinks &amp; Mixers</vt:lpstr>
      <vt:lpstr>Hot Drinks</vt:lpstr>
      <vt:lpstr>Iced Drinks</vt:lpstr>
      <vt:lpstr>Snacks &amp; Ice Cream</vt:lpstr>
      <vt:lpstr>adults_in_cabin</vt:lpstr>
      <vt:lpstr>Daily_rate_after_discount</vt:lpstr>
      <vt:lpstr>number_of_nights</vt:lpstr>
      <vt:lpstr>prebook_discount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Paul Felce</cp:lastModifiedBy>
  <cp:revision>0</cp:revision>
  <dcterms:created xsi:type="dcterms:W3CDTF">2026-06-30T18:31:17Z</dcterms:created>
  <dcterms:modified xsi:type="dcterms:W3CDTF">2026-07-04T20:50:04Z</dcterms:modified>
  <dc:language>en-US</dc:language>
</cp:coreProperties>
</file>